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3" i="1"/>
  <c r="D93"/>
  <c r="I92"/>
  <c r="K92" s="1"/>
  <c r="D92"/>
  <c r="E92" s="1"/>
  <c r="F92" s="1"/>
  <c r="I91"/>
  <c r="K91" s="1"/>
  <c r="D91"/>
  <c r="E91" s="1"/>
  <c r="F91" s="1"/>
  <c r="I90"/>
  <c r="K90" s="1"/>
  <c r="D90"/>
  <c r="E90" s="1"/>
  <c r="F90" s="1"/>
  <c r="I89"/>
  <c r="K89" s="1"/>
  <c r="D89"/>
  <c r="E89" s="1"/>
  <c r="F89" s="1"/>
  <c r="I88"/>
  <c r="K88" s="1"/>
  <c r="D88"/>
  <c r="E88" s="1"/>
  <c r="F88" s="1"/>
  <c r="I87"/>
  <c r="K87" s="1"/>
  <c r="D87"/>
  <c r="E87" s="1"/>
  <c r="F87" s="1"/>
  <c r="I86"/>
  <c r="K86" s="1"/>
  <c r="D86"/>
  <c r="E86" s="1"/>
  <c r="F86" s="1"/>
  <c r="I85"/>
  <c r="K85" s="1"/>
  <c r="D85"/>
  <c r="E85" s="1"/>
  <c r="F85" s="1"/>
  <c r="I84"/>
  <c r="K84" s="1"/>
  <c r="D84"/>
  <c r="E84" s="1"/>
  <c r="F84" s="1"/>
  <c r="I83"/>
  <c r="K83" s="1"/>
  <c r="D83"/>
  <c r="E83" s="1"/>
  <c r="F83" s="1"/>
  <c r="I82"/>
  <c r="K82" s="1"/>
  <c r="D82"/>
  <c r="E82" s="1"/>
  <c r="F82" s="1"/>
  <c r="I81"/>
  <c r="J81" s="1"/>
  <c r="D81"/>
  <c r="E81" s="1"/>
  <c r="F81" s="1"/>
  <c r="I80"/>
  <c r="K80" s="1"/>
  <c r="D80"/>
  <c r="E80" s="1"/>
  <c r="F80" s="1"/>
  <c r="I79"/>
  <c r="K79" s="1"/>
  <c r="D79"/>
  <c r="E79" s="1"/>
  <c r="F79" s="1"/>
  <c r="I78"/>
  <c r="J78" s="1"/>
  <c r="D78"/>
  <c r="E78" s="1"/>
  <c r="F78" s="1"/>
  <c r="I77"/>
  <c r="K77" s="1"/>
  <c r="D77"/>
  <c r="E77" s="1"/>
  <c r="F77" s="1"/>
  <c r="I76"/>
  <c r="K76" s="1"/>
  <c r="D76"/>
  <c r="E76" s="1"/>
  <c r="F76" s="1"/>
  <c r="I75"/>
  <c r="K75" s="1"/>
  <c r="D75"/>
  <c r="E75" s="1"/>
  <c r="F75" s="1"/>
  <c r="I74"/>
  <c r="J74" s="1"/>
  <c r="D74"/>
  <c r="E74" s="1"/>
  <c r="F74" s="1"/>
  <c r="I73"/>
  <c r="K73" s="1"/>
  <c r="D73"/>
  <c r="E73" s="1"/>
  <c r="F73" s="1"/>
  <c r="I72"/>
  <c r="J72" s="1"/>
  <c r="D72"/>
  <c r="E72" s="1"/>
  <c r="F72" s="1"/>
  <c r="I71"/>
  <c r="K71" s="1"/>
  <c r="D71"/>
  <c r="E71" s="1"/>
  <c r="F71" s="1"/>
  <c r="I70"/>
  <c r="J70" s="1"/>
  <c r="D70"/>
  <c r="E70" s="1"/>
  <c r="F70" s="1"/>
  <c r="I69"/>
  <c r="K69" s="1"/>
  <c r="D69"/>
  <c r="E69" s="1"/>
  <c r="F69" s="1"/>
  <c r="I68"/>
  <c r="J68" s="1"/>
  <c r="D68"/>
  <c r="E68" s="1"/>
  <c r="F68" s="1"/>
  <c r="I67"/>
  <c r="K67" s="1"/>
  <c r="D67"/>
  <c r="E67" s="1"/>
  <c r="F67" s="1"/>
  <c r="I66"/>
  <c r="J66" s="1"/>
  <c r="D66"/>
  <c r="E66" s="1"/>
  <c r="F66" s="1"/>
  <c r="I65"/>
  <c r="K65" s="1"/>
  <c r="D65"/>
  <c r="E65" s="1"/>
  <c r="F65" s="1"/>
  <c r="I64"/>
  <c r="J64" s="1"/>
  <c r="D64"/>
  <c r="E64" s="1"/>
  <c r="F64" s="1"/>
  <c r="I63"/>
  <c r="K63" s="1"/>
  <c r="D63"/>
  <c r="E63" s="1"/>
  <c r="F63" s="1"/>
  <c r="I62"/>
  <c r="J62" s="1"/>
  <c r="D62"/>
  <c r="E62" s="1"/>
  <c r="F62" s="1"/>
  <c r="I61"/>
  <c r="K61" s="1"/>
  <c r="D61"/>
  <c r="E61" s="1"/>
  <c r="F61" s="1"/>
  <c r="I60"/>
  <c r="J60" s="1"/>
  <c r="D60"/>
  <c r="E60" s="1"/>
  <c r="F60" s="1"/>
  <c r="I59"/>
  <c r="K59" s="1"/>
  <c r="D59"/>
  <c r="E59" s="1"/>
  <c r="F59" s="1"/>
  <c r="I58"/>
  <c r="J58" s="1"/>
  <c r="D58"/>
  <c r="E58" s="1"/>
  <c r="F58" s="1"/>
  <c r="I57"/>
  <c r="K57" s="1"/>
  <c r="D57"/>
  <c r="E57" s="1"/>
  <c r="F57" s="1"/>
  <c r="I56"/>
  <c r="J56" s="1"/>
  <c r="D56"/>
  <c r="E56" s="1"/>
  <c r="F56" s="1"/>
  <c r="I55"/>
  <c r="K55" s="1"/>
  <c r="D55"/>
  <c r="E55" s="1"/>
  <c r="F55" s="1"/>
  <c r="I54"/>
  <c r="J54" s="1"/>
  <c r="D54"/>
  <c r="E54" s="1"/>
  <c r="F54" s="1"/>
  <c r="I53"/>
  <c r="K53" s="1"/>
  <c r="D53"/>
  <c r="E53" s="1"/>
  <c r="F53" s="1"/>
  <c r="I52"/>
  <c r="J52" s="1"/>
  <c r="D52"/>
  <c r="E52" s="1"/>
  <c r="F52" s="1"/>
  <c r="I51"/>
  <c r="K51" s="1"/>
  <c r="D51"/>
  <c r="E51" s="1"/>
  <c r="F51" s="1"/>
  <c r="I50"/>
  <c r="J50" s="1"/>
  <c r="D50"/>
  <c r="E50" s="1"/>
  <c r="F50" s="1"/>
  <c r="I49"/>
  <c r="K49" s="1"/>
  <c r="D49"/>
  <c r="E49" s="1"/>
  <c r="F49" s="1"/>
  <c r="I48"/>
  <c r="J48" s="1"/>
  <c r="D48"/>
  <c r="E48" s="1"/>
  <c r="F48" s="1"/>
  <c r="I47"/>
  <c r="K47" s="1"/>
  <c r="D47"/>
  <c r="E47" s="1"/>
  <c r="F47" s="1"/>
  <c r="I46"/>
  <c r="K46" s="1"/>
  <c r="D46"/>
  <c r="E46" s="1"/>
  <c r="F46" s="1"/>
  <c r="I45"/>
  <c r="J45" s="1"/>
  <c r="D45"/>
  <c r="E45" s="1"/>
  <c r="F45" s="1"/>
  <c r="I44"/>
  <c r="K44" s="1"/>
  <c r="D44"/>
  <c r="E44" s="1"/>
  <c r="F44" s="1"/>
  <c r="I43"/>
  <c r="J43" s="1"/>
  <c r="D43"/>
  <c r="E43" s="1"/>
  <c r="F43" s="1"/>
  <c r="I42"/>
  <c r="K42" s="1"/>
  <c r="D42"/>
  <c r="E42" s="1"/>
  <c r="F42" s="1"/>
  <c r="I41"/>
  <c r="J41" s="1"/>
  <c r="D41"/>
  <c r="E41" s="1"/>
  <c r="F41" s="1"/>
  <c r="I40"/>
  <c r="K40" s="1"/>
  <c r="D40"/>
  <c r="E40" s="1"/>
  <c r="F40" s="1"/>
  <c r="I39"/>
  <c r="K39" s="1"/>
  <c r="D39"/>
  <c r="E39" s="1"/>
  <c r="F39" s="1"/>
  <c r="I38"/>
  <c r="J38" s="1"/>
  <c r="D38"/>
  <c r="E38" s="1"/>
  <c r="F38" s="1"/>
  <c r="I37"/>
  <c r="J37" s="1"/>
  <c r="D37"/>
  <c r="E37" s="1"/>
  <c r="F37" s="1"/>
  <c r="I36"/>
  <c r="K36" s="1"/>
  <c r="D36"/>
  <c r="E36" s="1"/>
  <c r="F36" s="1"/>
  <c r="I35"/>
  <c r="K35" s="1"/>
  <c r="D35"/>
  <c r="E35" s="1"/>
  <c r="F35" s="1"/>
  <c r="I34"/>
  <c r="J34" s="1"/>
  <c r="D34"/>
  <c r="E34" s="1"/>
  <c r="F34" s="1"/>
  <c r="I33"/>
  <c r="K33" s="1"/>
  <c r="D33"/>
  <c r="E33" s="1"/>
  <c r="F33" s="1"/>
  <c r="I32"/>
  <c r="J32" s="1"/>
  <c r="D32"/>
  <c r="E32" s="1"/>
  <c r="F32" s="1"/>
  <c r="I31"/>
  <c r="K31" s="1"/>
  <c r="D31"/>
  <c r="E31" s="1"/>
  <c r="F31" s="1"/>
  <c r="I30"/>
  <c r="J30" s="1"/>
  <c r="D30"/>
  <c r="E30" s="1"/>
  <c r="F30" s="1"/>
  <c r="I29"/>
  <c r="K29" s="1"/>
  <c r="D29"/>
  <c r="E29" s="1"/>
  <c r="F29" s="1"/>
  <c r="I28"/>
  <c r="J28" s="1"/>
  <c r="D28"/>
  <c r="E28" s="1"/>
  <c r="F28" s="1"/>
  <c r="I27"/>
  <c r="K27" s="1"/>
  <c r="D27"/>
  <c r="E27" s="1"/>
  <c r="F27" s="1"/>
  <c r="I26"/>
  <c r="J26" s="1"/>
  <c r="D26"/>
  <c r="E26" s="1"/>
  <c r="F26" s="1"/>
  <c r="I25"/>
  <c r="K25" s="1"/>
  <c r="D25"/>
  <c r="E25" s="1"/>
  <c r="F25" s="1"/>
  <c r="I24"/>
  <c r="J24" s="1"/>
  <c r="D24"/>
  <c r="E24" s="1"/>
  <c r="F24" s="1"/>
  <c r="I23"/>
  <c r="K23" s="1"/>
  <c r="D23"/>
  <c r="E23" s="1"/>
  <c r="F23" s="1"/>
  <c r="I22"/>
  <c r="J22" s="1"/>
  <c r="D22"/>
  <c r="E22" s="1"/>
  <c r="F22" s="1"/>
  <c r="I21"/>
  <c r="K21" s="1"/>
  <c r="D21"/>
  <c r="E21" s="1"/>
  <c r="F21" s="1"/>
  <c r="I20"/>
  <c r="J20" s="1"/>
  <c r="D20"/>
  <c r="E20" s="1"/>
  <c r="F20" s="1"/>
  <c r="I19"/>
  <c r="K19" s="1"/>
  <c r="D19"/>
  <c r="E19" s="1"/>
  <c r="F19" s="1"/>
  <c r="I18"/>
  <c r="J18" s="1"/>
  <c r="D18"/>
  <c r="E18" s="1"/>
  <c r="F18" s="1"/>
  <c r="I17"/>
  <c r="K17" s="1"/>
  <c r="D17"/>
  <c r="E17" s="1"/>
  <c r="F17" s="1"/>
  <c r="I16"/>
  <c r="J16" s="1"/>
  <c r="D16"/>
  <c r="E16" s="1"/>
  <c r="F16" s="1"/>
  <c r="P15"/>
  <c r="J15"/>
  <c r="L15" s="1"/>
  <c r="I15"/>
  <c r="K15" s="1"/>
  <c r="D15"/>
  <c r="E15" s="1"/>
  <c r="E93" l="1"/>
  <c r="M15"/>
  <c r="F15"/>
  <c r="F93" s="1"/>
  <c r="K16"/>
  <c r="L16" s="1"/>
  <c r="K18"/>
  <c r="L18" s="1"/>
  <c r="M18" s="1"/>
  <c r="K20"/>
  <c r="L20" s="1"/>
  <c r="M20" s="1"/>
  <c r="K22"/>
  <c r="L22" s="1"/>
  <c r="M22" s="1"/>
  <c r="K24"/>
  <c r="L24" s="1"/>
  <c r="M24" s="1"/>
  <c r="K26"/>
  <c r="L26" s="1"/>
  <c r="M26" s="1"/>
  <c r="K28"/>
  <c r="L28" s="1"/>
  <c r="M28" s="1"/>
  <c r="K30"/>
  <c r="L30" s="1"/>
  <c r="M30" s="1"/>
  <c r="K32"/>
  <c r="L32" s="1"/>
  <c r="M32" s="1"/>
  <c r="K34"/>
  <c r="L34" s="1"/>
  <c r="M34" s="1"/>
  <c r="K37"/>
  <c r="L37" s="1"/>
  <c r="M37" s="1"/>
  <c r="K38"/>
  <c r="L38" s="1"/>
  <c r="M38" s="1"/>
  <c r="K41"/>
  <c r="L41" s="1"/>
  <c r="M41" s="1"/>
  <c r="K43"/>
  <c r="L43" s="1"/>
  <c r="M43" s="1"/>
  <c r="K45"/>
  <c r="L45" s="1"/>
  <c r="M45" s="1"/>
  <c r="K48"/>
  <c r="L48" s="1"/>
  <c r="M48" s="1"/>
  <c r="K50"/>
  <c r="L50" s="1"/>
  <c r="M50" s="1"/>
  <c r="K52"/>
  <c r="L52" s="1"/>
  <c r="M52" s="1"/>
  <c r="K54"/>
  <c r="L54" s="1"/>
  <c r="M54" s="1"/>
  <c r="K56"/>
  <c r="L56" s="1"/>
  <c r="M56" s="1"/>
  <c r="K58"/>
  <c r="L58" s="1"/>
  <c r="M58" s="1"/>
  <c r="K60"/>
  <c r="L60" s="1"/>
  <c r="M60" s="1"/>
  <c r="K62"/>
  <c r="L62" s="1"/>
  <c r="M62" s="1"/>
  <c r="K64"/>
  <c r="L64" s="1"/>
  <c r="M64" s="1"/>
  <c r="K66"/>
  <c r="L66" s="1"/>
  <c r="M66" s="1"/>
  <c r="K68"/>
  <c r="L68" s="1"/>
  <c r="M68" s="1"/>
  <c r="K70"/>
  <c r="L70" s="1"/>
  <c r="M70" s="1"/>
  <c r="K72"/>
  <c r="L72" s="1"/>
  <c r="M72" s="1"/>
  <c r="K74"/>
  <c r="L74" s="1"/>
  <c r="M74" s="1"/>
  <c r="K78"/>
  <c r="L78" s="1"/>
  <c r="M78" s="1"/>
  <c r="K81"/>
  <c r="L81" s="1"/>
  <c r="M81" s="1"/>
  <c r="J17"/>
  <c r="L17" s="1"/>
  <c r="M17" s="1"/>
  <c r="J19"/>
  <c r="L19" s="1"/>
  <c r="M19" s="1"/>
  <c r="J21"/>
  <c r="L21" s="1"/>
  <c r="M21" s="1"/>
  <c r="J23"/>
  <c r="L23" s="1"/>
  <c r="M23" s="1"/>
  <c r="J25"/>
  <c r="L25" s="1"/>
  <c r="M25" s="1"/>
  <c r="J27"/>
  <c r="L27" s="1"/>
  <c r="M27" s="1"/>
  <c r="J29"/>
  <c r="L29" s="1"/>
  <c r="M29" s="1"/>
  <c r="J31"/>
  <c r="L31" s="1"/>
  <c r="M31" s="1"/>
  <c r="J33"/>
  <c r="L33" s="1"/>
  <c r="M33" s="1"/>
  <c r="J35"/>
  <c r="L35" s="1"/>
  <c r="M35" s="1"/>
  <c r="J36"/>
  <c r="L36" s="1"/>
  <c r="M36" s="1"/>
  <c r="J39"/>
  <c r="L39" s="1"/>
  <c r="M39" s="1"/>
  <c r="J40"/>
  <c r="L40" s="1"/>
  <c r="M40" s="1"/>
  <c r="J42"/>
  <c r="L42" s="1"/>
  <c r="M42" s="1"/>
  <c r="J44"/>
  <c r="L44" s="1"/>
  <c r="M44" s="1"/>
  <c r="J46"/>
  <c r="L46" s="1"/>
  <c r="M46" s="1"/>
  <c r="J47"/>
  <c r="L47" s="1"/>
  <c r="M47" s="1"/>
  <c r="J49"/>
  <c r="L49" s="1"/>
  <c r="M49" s="1"/>
  <c r="J51"/>
  <c r="L51" s="1"/>
  <c r="M51" s="1"/>
  <c r="J53"/>
  <c r="L53" s="1"/>
  <c r="M53" s="1"/>
  <c r="J55"/>
  <c r="L55" s="1"/>
  <c r="M55" s="1"/>
  <c r="J57"/>
  <c r="L57" s="1"/>
  <c r="M57" s="1"/>
  <c r="J59"/>
  <c r="L59" s="1"/>
  <c r="M59" s="1"/>
  <c r="J61"/>
  <c r="L61" s="1"/>
  <c r="M61" s="1"/>
  <c r="J63"/>
  <c r="L63" s="1"/>
  <c r="M63" s="1"/>
  <c r="J65"/>
  <c r="L65" s="1"/>
  <c r="M65" s="1"/>
  <c r="J67"/>
  <c r="L67" s="1"/>
  <c r="M67" s="1"/>
  <c r="J69"/>
  <c r="L69" s="1"/>
  <c r="M69" s="1"/>
  <c r="J71"/>
  <c r="L71" s="1"/>
  <c r="M71" s="1"/>
  <c r="J73"/>
  <c r="L73" s="1"/>
  <c r="M73" s="1"/>
  <c r="J75"/>
  <c r="L75" s="1"/>
  <c r="M75" s="1"/>
  <c r="J76"/>
  <c r="L76" s="1"/>
  <c r="M76" s="1"/>
  <c r="J77"/>
  <c r="L77" s="1"/>
  <c r="M77" s="1"/>
  <c r="J79"/>
  <c r="L79" s="1"/>
  <c r="M79" s="1"/>
  <c r="J80"/>
  <c r="L80" s="1"/>
  <c r="M80" s="1"/>
  <c r="J82"/>
  <c r="L82" s="1"/>
  <c r="M82" s="1"/>
  <c r="J83"/>
  <c r="L83" s="1"/>
  <c r="M83" s="1"/>
  <c r="J84"/>
  <c r="L84" s="1"/>
  <c r="M84" s="1"/>
  <c r="J85"/>
  <c r="L85" s="1"/>
  <c r="M85" s="1"/>
  <c r="J86"/>
  <c r="L86" s="1"/>
  <c r="M86" s="1"/>
  <c r="J87"/>
  <c r="L87" s="1"/>
  <c r="M87" s="1"/>
  <c r="J88"/>
  <c r="L88" s="1"/>
  <c r="M88" s="1"/>
  <c r="J89"/>
  <c r="L89" s="1"/>
  <c r="M89" s="1"/>
  <c r="J90"/>
  <c r="L90" s="1"/>
  <c r="M90" s="1"/>
  <c r="J91"/>
  <c r="L91" s="1"/>
  <c r="M91" s="1"/>
  <c r="J92"/>
  <c r="L92" s="1"/>
  <c r="M92" s="1"/>
  <c r="M16" l="1"/>
  <c r="L93"/>
  <c r="M93" s="1"/>
  <c r="J93"/>
  <c r="K93"/>
</calcChain>
</file>

<file path=xl/sharedStrings.xml><?xml version="1.0" encoding="utf-8"?>
<sst xmlns="http://schemas.openxmlformats.org/spreadsheetml/2006/main" count="117" uniqueCount="113">
  <si>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</si>
  <si>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</si>
  <si>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</si>
  <si>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 11 năm 2015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</si>
  <si>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</si>
  <si>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</si>
  <si>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</si>
  <si>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</si>
  <si>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</si>
  <si>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</si>
  <si>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</si>
  <si>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</si>
  <si>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</si>
  <si>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</si>
  <si>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</si>
  <si>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</si>
  <si>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</si>
  <si>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</si>
  <si>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</si>
  <si>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</si>
  <si>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</si>
  <si>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</si>
  <si>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</si>
  <si>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</si>
  <si>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</si>
  <si>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</si>
  <si>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</si>
  <si>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</si>
  <si>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</si>
  <si>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</si>
  <si>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</si>
  <si>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</si>
  <si>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</si>
  <si>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</si>
  <si>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</si>
  <si>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</si>
  <si>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</si>
  <si>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</si>
  <si>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</si>
  <si>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</si>
  <si>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</si>
  <si>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</si>
  <si>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</si>
  <si>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</si>
  <si>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</si>
  <si>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</si>
  <si>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</si>
  <si>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</si>
  <si>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</si>
  <si>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</si>
  <si>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</si>
  <si>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</si>
  <si>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</si>
  <si>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</si>
  <si>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</si>
  <si>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</si>
  <si>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</si>
  <si>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</si>
  <si>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</si>
  <si>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</si>
  <si>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</si>
  <si>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</si>
  <si>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</si>
  <si>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</si>
  <si>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</si>
  <si>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</si>
  <si>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</si>
  <si>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</si>
  <si>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</si>
  <si>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</si>
  <si>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</si>
  <si>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</si>
  <si>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</si>
  <si>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</si>
  <si>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</si>
  <si>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</si>
  <si>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</si>
  <si>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</si>
  <si>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</si>
  <si>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</si>
  <si>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</si>
  <si>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</si>
  <si>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</si>
  <si>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</si>
  <si>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</si>
  <si>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</si>
  <si>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</si>
  <si>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</si>
  <si>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</si>
  <si>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</si>
  <si>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</si>
  <si>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</si>
  <si>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</si>
  <si>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</si>
  <si>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</si>
  <si>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</si>
  <si>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</si>
  <si>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</si>
  <si>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</si>
  <si>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</si>
  <si>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</si>
  <si>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</si>
  <si>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</si>
  <si>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</si>
  <si>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</si>
  <si>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</si>
  <si>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</si>
  <si>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</si>
  <si>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</si>
  <si>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</si>
  <si>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</si>
  <si>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</si>
  <si>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TỔNG CỘNG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</si>
</sst>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164" fontId="1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164" fontId="11" fillId="0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3" fontId="7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/>
    <xf numFmtId="0" fontId="11" fillId="0" borderId="0" xfId="0" applyFont="1"/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/>
    <xf numFmtId="3" fontId="8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164" fontId="15" fillId="0" borderId="0" xfId="1" applyNumberFormat="1" applyFont="1" applyAlignment="1">
      <alignment horizontal="center" vertical="center"/>
    </xf>
    <xf numFmtId="3" fontId="15" fillId="0" borderId="0" xfId="0" applyNumberFormat="1" applyFont="1"/>
    <xf numFmtId="3" fontId="18" fillId="0" borderId="0" xfId="0" applyNumberFormat="1" applyFont="1"/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Protection="1">
      <protection hidden="1"/>
    </xf>
    <xf numFmtId="164" fontId="14" fillId="0" borderId="8" xfId="1" applyNumberFormat="1" applyFont="1" applyFill="1" applyBorder="1" applyAlignment="1" applyProtection="1">
      <alignment vertical="center" wrapText="1"/>
      <protection hidden="1"/>
    </xf>
    <xf numFmtId="3" fontId="14" fillId="0" borderId="8" xfId="0" applyNumberFormat="1" applyFont="1" applyFill="1" applyBorder="1" applyAlignment="1" applyProtection="1">
      <alignment vertical="center" wrapText="1"/>
      <protection hidden="1"/>
    </xf>
    <xf numFmtId="1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16" fillId="0" borderId="8" xfId="0" applyFont="1" applyFill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abSelected="1" topLeftCell="A16" workbookViewId="0">
      <selection activeCell="M37" sqref="M37"/>
    </sheetView>
  </sheetViews>
  <sheetFormatPr defaultRowHeight="18.75"/>
  <cols>
    <col min="1" max="1" width="8.42578125" style="15" customWidth="1"/>
    <col min="2" max="2" width="7.85546875" style="52" customWidth="1"/>
    <col min="3" max="3" width="7.42578125" style="64" customWidth="1"/>
    <col min="4" max="4" width="9.28515625" style="65" bestFit="1" customWidth="1"/>
    <col min="5" max="5" width="12" style="15" bestFit="1" customWidth="1"/>
    <col min="6" max="6" width="10.5703125" style="15" customWidth="1"/>
    <col min="7" max="7" width="6.7109375" style="52" customWidth="1"/>
    <col min="8" max="8" width="7.28515625" style="66" customWidth="1"/>
    <col min="9" max="9" width="7.140625" style="67" customWidth="1"/>
    <col min="10" max="10" width="6.85546875" style="68" bestFit="1" customWidth="1"/>
    <col min="11" max="11" width="8" style="68" customWidth="1"/>
    <col min="12" max="12" width="12" style="15" customWidth="1"/>
    <col min="13" max="13" width="12.140625" style="15" customWidth="1"/>
    <col min="14" max="14" width="8.42578125" style="15" hidden="1" customWidth="1"/>
    <col min="15" max="15" width="3.28515625" style="15" hidden="1" customWidth="1"/>
    <col min="16" max="16" width="10.140625" style="15" hidden="1" customWidth="1"/>
    <col min="17" max="17" width="16.42578125" style="52" customWidth="1"/>
    <col min="18" max="16384" width="9.140625" style="52"/>
  </cols>
  <sheetData>
    <row r="1" spans="1:17" s="7" customFormat="1" ht="16.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5"/>
      <c r="L1" s="6"/>
      <c r="M1" s="6"/>
      <c r="N1" s="6"/>
      <c r="O1" s="6"/>
      <c r="P1" s="6"/>
    </row>
    <row r="2" spans="1:17" s="7" customFormat="1" ht="16.5">
      <c r="A2" s="8" t="s">
        <v>1</v>
      </c>
      <c r="B2" s="8"/>
      <c r="C2" s="8"/>
      <c r="D2" s="8"/>
      <c r="E2" s="8"/>
      <c r="F2" s="8"/>
      <c r="G2" s="9"/>
      <c r="H2" s="4"/>
      <c r="I2" s="4"/>
      <c r="J2" s="5"/>
      <c r="K2" s="5"/>
      <c r="L2" s="6"/>
      <c r="M2" s="6"/>
      <c r="N2" s="6"/>
      <c r="O2" s="6"/>
      <c r="P2" s="6"/>
    </row>
    <row r="3" spans="1:17" s="12" customFormat="1" ht="26.25" customHeight="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s="12" customFormat="1" ht="21.75" customHeight="1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7" s="12" customFormat="1">
      <c r="A5" s="15"/>
      <c r="C5" s="14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s="12" customFormat="1">
      <c r="A6" s="1" t="s">
        <v>4</v>
      </c>
      <c r="B6" s="1"/>
      <c r="C6" s="1"/>
      <c r="D6" s="1"/>
      <c r="E6" s="6"/>
      <c r="F6" s="18" t="s">
        <v>5</v>
      </c>
      <c r="G6" s="18"/>
      <c r="H6" s="19" t="s">
        <v>6</v>
      </c>
      <c r="I6" s="20"/>
      <c r="J6" s="19"/>
      <c r="K6" s="18" t="s">
        <v>7</v>
      </c>
      <c r="L6" s="18"/>
      <c r="M6" s="19" t="s">
        <v>8</v>
      </c>
      <c r="N6" s="19" t="s">
        <v>9</v>
      </c>
      <c r="O6" s="21"/>
      <c r="P6" s="21"/>
      <c r="Q6" s="19"/>
    </row>
    <row r="7" spans="1:17" s="12" customFormat="1">
      <c r="A7" s="15"/>
      <c r="B7" s="22"/>
      <c r="C7" s="22"/>
      <c r="D7" s="23"/>
      <c r="E7" s="21"/>
      <c r="F7" s="18" t="s">
        <v>10</v>
      </c>
      <c r="G7" s="18"/>
      <c r="H7" s="19" t="s">
        <v>11</v>
      </c>
      <c r="I7" s="20"/>
      <c r="J7" s="19"/>
      <c r="K7" s="18" t="s">
        <v>12</v>
      </c>
      <c r="L7" s="18"/>
      <c r="M7" s="19" t="s">
        <v>13</v>
      </c>
      <c r="N7" s="19" t="s">
        <v>14</v>
      </c>
      <c r="O7" s="21"/>
      <c r="P7" s="21"/>
      <c r="Q7" s="19"/>
    </row>
    <row r="8" spans="1:17" s="12" customFormat="1">
      <c r="A8" s="15"/>
      <c r="B8" s="22"/>
      <c r="C8" s="22"/>
      <c r="D8" s="23"/>
      <c r="E8" s="21"/>
      <c r="F8" s="18" t="s">
        <v>15</v>
      </c>
      <c r="G8" s="18"/>
      <c r="H8" s="19" t="s">
        <v>16</v>
      </c>
      <c r="I8" s="20"/>
      <c r="J8" s="19"/>
      <c r="K8" s="18" t="s">
        <v>17</v>
      </c>
      <c r="L8" s="18"/>
      <c r="M8" s="19" t="s">
        <v>18</v>
      </c>
      <c r="N8" s="19" t="s">
        <v>19</v>
      </c>
      <c r="O8" s="21"/>
      <c r="P8" s="21"/>
      <c r="Q8" s="19"/>
    </row>
    <row r="9" spans="1:17" s="7" customFormat="1" ht="18.75" customHeight="1">
      <c r="A9" s="24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"/>
      <c r="O9" s="2"/>
      <c r="P9" s="2"/>
      <c r="Q9" s="2"/>
    </row>
    <row r="10" spans="1:17" s="7" customFormat="1" ht="18.75" customHeight="1">
      <c r="A10" s="24" t="s">
        <v>21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6"/>
      <c r="O10" s="6"/>
      <c r="P10" s="6"/>
    </row>
    <row r="11" spans="1:17" s="7" customFormat="1" ht="18.75" customHeight="1">
      <c r="A11" s="25" t="s">
        <v>22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6"/>
      <c r="P11" s="26"/>
    </row>
    <row r="12" spans="1:17" s="12" customFormat="1" ht="15.75" customHeight="1">
      <c r="A12" s="15"/>
      <c r="B12" s="27"/>
      <c r="C12" s="27"/>
      <c r="D12" s="28"/>
      <c r="E12" s="29"/>
      <c r="F12" s="29"/>
      <c r="G12" s="27"/>
      <c r="H12" s="30"/>
      <c r="I12" s="31"/>
      <c r="J12" s="32"/>
      <c r="K12" s="32"/>
      <c r="L12" s="29"/>
      <c r="M12" s="29"/>
      <c r="N12" s="29"/>
      <c r="O12" s="29"/>
      <c r="P12" s="29"/>
    </row>
    <row r="13" spans="1:17" s="12" customFormat="1" ht="19.5" customHeight="1">
      <c r="A13" s="33" t="s">
        <v>23</v>
      </c>
      <c r="B13" s="34" t="s">
        <v>24</v>
      </c>
      <c r="C13" s="35"/>
      <c r="D13" s="35"/>
      <c r="E13" s="35"/>
      <c r="F13" s="36"/>
      <c r="G13" s="34" t="s">
        <v>25</v>
      </c>
      <c r="H13" s="35"/>
      <c r="I13" s="35"/>
      <c r="J13" s="35"/>
      <c r="K13" s="35"/>
      <c r="L13" s="36"/>
      <c r="M13" s="37" t="s">
        <v>26</v>
      </c>
      <c r="N13" s="38"/>
      <c r="O13" s="38"/>
      <c r="P13" s="38"/>
      <c r="Q13" s="29"/>
    </row>
    <row r="14" spans="1:17" s="12" customFormat="1" ht="47.25">
      <c r="A14" s="39"/>
      <c r="B14" s="40" t="s">
        <v>27</v>
      </c>
      <c r="C14" s="41" t="s">
        <v>28</v>
      </c>
      <c r="D14" s="42" t="s">
        <v>29</v>
      </c>
      <c r="E14" s="43" t="s">
        <v>30</v>
      </c>
      <c r="F14" s="44" t="s">
        <v>31</v>
      </c>
      <c r="G14" s="45" t="s">
        <v>27</v>
      </c>
      <c r="H14" s="41" t="s">
        <v>28</v>
      </c>
      <c r="I14" s="46" t="s">
        <v>29</v>
      </c>
      <c r="J14" s="47" t="s">
        <v>32</v>
      </c>
      <c r="K14" s="47" t="s">
        <v>33</v>
      </c>
      <c r="L14" s="45" t="s">
        <v>30</v>
      </c>
      <c r="M14" s="48"/>
      <c r="N14" s="49"/>
      <c r="O14" s="49"/>
      <c r="P14" s="49"/>
      <c r="Q14" s="29"/>
    </row>
    <row r="15" spans="1:17" ht="19.5" customHeight="1">
      <c r="A15" s="69" t="s">
        <v>34</v>
      </c>
      <c r="B15" s="70">
        <v>26745</v>
      </c>
      <c r="C15" s="70">
        <v>26881</v>
      </c>
      <c r="D15" s="71">
        <f>C15-B15</f>
        <v>136</v>
      </c>
      <c r="E15" s="72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204000</v>
      </c>
      <c r="F15" s="72">
        <f>ROUND(E15*10%,-3)</f>
        <v>20000</v>
      </c>
      <c r="G15" s="70">
        <v>6926</v>
      </c>
      <c r="H15" s="70">
        <v>6955</v>
      </c>
      <c r="I15" s="73">
        <f>H15-G15</f>
        <v>29</v>
      </c>
      <c r="J15" s="74">
        <f>IF(I15&lt;=32,I15,32)</f>
        <v>29</v>
      </c>
      <c r="K15" s="75">
        <f>IF(I15&gt;32,I15-32,0)</f>
        <v>0</v>
      </c>
      <c r="L15" s="76">
        <f>ROUND((J15*6000+K15*13000),-3)</f>
        <v>174000</v>
      </c>
      <c r="M15" s="76">
        <f>ROUND(E15+F15+L15,-3)</f>
        <v>398000</v>
      </c>
      <c r="N15" s="50">
        <v>2100</v>
      </c>
      <c r="O15" s="50">
        <v>11</v>
      </c>
      <c r="P15" s="50">
        <f>ROUND(N15*O15,-3)</f>
        <v>23000</v>
      </c>
      <c r="Q15" s="51"/>
    </row>
    <row r="16" spans="1:17" ht="19.5" customHeight="1">
      <c r="A16" s="69" t="s">
        <v>35</v>
      </c>
      <c r="B16" s="70">
        <v>31275</v>
      </c>
      <c r="C16" s="70">
        <v>31461</v>
      </c>
      <c r="D16" s="71">
        <f t="shared" ref="D16:D77" si="0">C16-B16</f>
        <v>186</v>
      </c>
      <c r="E16" s="72">
        <f t="shared" ref="E16:E77" si="1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280000</v>
      </c>
      <c r="F16" s="72">
        <f t="shared" ref="F16:F77" si="2">ROUND(E16*10%,-3)</f>
        <v>28000</v>
      </c>
      <c r="G16" s="70">
        <v>17</v>
      </c>
      <c r="H16" s="70">
        <v>40</v>
      </c>
      <c r="I16" s="73">
        <f t="shared" ref="I16:I77" si="3">H16-G16</f>
        <v>23</v>
      </c>
      <c r="J16" s="74">
        <f t="shared" ref="J16:J77" si="4">IF(I16&lt;=32,I16,32)</f>
        <v>23</v>
      </c>
      <c r="K16" s="75">
        <f t="shared" ref="K16:K77" si="5">IF(I16&gt;32,I16-32,0)</f>
        <v>0</v>
      </c>
      <c r="L16" s="76">
        <f t="shared" ref="L16:L77" si="6">ROUND((J16*6000+K16*13000),-3)</f>
        <v>138000</v>
      </c>
      <c r="M16" s="76">
        <f t="shared" ref="M16:M77" si="7">ROUND(E16+F16+L16,-3)</f>
        <v>446000</v>
      </c>
      <c r="N16" s="50">
        <v>2100</v>
      </c>
      <c r="O16" s="50">
        <v>18</v>
      </c>
      <c r="P16" s="50">
        <v>65000</v>
      </c>
      <c r="Q16" s="51"/>
    </row>
    <row r="17" spans="1:17" ht="19.5" customHeight="1">
      <c r="A17" s="69" t="s">
        <v>36</v>
      </c>
      <c r="B17" s="70">
        <v>33195</v>
      </c>
      <c r="C17" s="70">
        <v>33392</v>
      </c>
      <c r="D17" s="71">
        <f t="shared" si="0"/>
        <v>197</v>
      </c>
      <c r="E17" s="72">
        <f t="shared" si="1"/>
        <v>297000</v>
      </c>
      <c r="F17" s="72">
        <f t="shared" si="2"/>
        <v>30000</v>
      </c>
      <c r="G17" s="70">
        <v>315</v>
      </c>
      <c r="H17" s="70">
        <v>356</v>
      </c>
      <c r="I17" s="73">
        <f t="shared" si="3"/>
        <v>41</v>
      </c>
      <c r="J17" s="74">
        <f t="shared" si="4"/>
        <v>32</v>
      </c>
      <c r="K17" s="75">
        <f t="shared" si="5"/>
        <v>9</v>
      </c>
      <c r="L17" s="76">
        <f t="shared" si="6"/>
        <v>309000</v>
      </c>
      <c r="M17" s="76">
        <f t="shared" si="7"/>
        <v>636000</v>
      </c>
      <c r="N17" s="50">
        <v>2100</v>
      </c>
      <c r="O17" s="50">
        <v>52</v>
      </c>
      <c r="P17" s="50">
        <v>35000</v>
      </c>
      <c r="Q17" s="51"/>
    </row>
    <row r="18" spans="1:17" ht="19.5" customHeight="1">
      <c r="A18" s="69" t="s">
        <v>37</v>
      </c>
      <c r="B18" s="70">
        <v>21254</v>
      </c>
      <c r="C18" s="70">
        <v>21447</v>
      </c>
      <c r="D18" s="71">
        <f t="shared" si="0"/>
        <v>193</v>
      </c>
      <c r="E18" s="72">
        <f t="shared" si="1"/>
        <v>291000</v>
      </c>
      <c r="F18" s="72">
        <f t="shared" si="2"/>
        <v>29000</v>
      </c>
      <c r="G18" s="70">
        <v>6307</v>
      </c>
      <c r="H18" s="70">
        <v>6344</v>
      </c>
      <c r="I18" s="73">
        <f t="shared" si="3"/>
        <v>37</v>
      </c>
      <c r="J18" s="74">
        <f t="shared" si="4"/>
        <v>32</v>
      </c>
      <c r="K18" s="75">
        <f t="shared" si="5"/>
        <v>5</v>
      </c>
      <c r="L18" s="76">
        <f t="shared" si="6"/>
        <v>257000</v>
      </c>
      <c r="M18" s="76">
        <f t="shared" si="7"/>
        <v>577000</v>
      </c>
      <c r="N18" s="50">
        <v>2100</v>
      </c>
      <c r="O18" s="50">
        <v>34</v>
      </c>
      <c r="P18" s="50">
        <v>10000</v>
      </c>
      <c r="Q18" s="51"/>
    </row>
    <row r="19" spans="1:17" ht="19.5" customHeight="1">
      <c r="A19" s="69" t="s">
        <v>38</v>
      </c>
      <c r="B19" s="70">
        <v>8878</v>
      </c>
      <c r="C19" s="70">
        <v>9035</v>
      </c>
      <c r="D19" s="71">
        <f t="shared" si="0"/>
        <v>157</v>
      </c>
      <c r="E19" s="72">
        <f t="shared" si="1"/>
        <v>236000</v>
      </c>
      <c r="F19" s="72">
        <f t="shared" si="2"/>
        <v>24000</v>
      </c>
      <c r="G19" s="70">
        <v>7744</v>
      </c>
      <c r="H19" s="70">
        <v>7775</v>
      </c>
      <c r="I19" s="73">
        <f t="shared" si="3"/>
        <v>31</v>
      </c>
      <c r="J19" s="74">
        <f t="shared" si="4"/>
        <v>31</v>
      </c>
      <c r="K19" s="75">
        <f t="shared" si="5"/>
        <v>0</v>
      </c>
      <c r="L19" s="76">
        <f t="shared" si="6"/>
        <v>186000</v>
      </c>
      <c r="M19" s="76">
        <f t="shared" si="7"/>
        <v>446000</v>
      </c>
      <c r="N19" s="50">
        <v>2100</v>
      </c>
      <c r="O19" s="50">
        <v>16</v>
      </c>
      <c r="P19" s="50">
        <v>35000</v>
      </c>
      <c r="Q19" s="51"/>
    </row>
    <row r="20" spans="1:17" ht="19.5" customHeight="1">
      <c r="A20" s="69" t="s">
        <v>39</v>
      </c>
      <c r="B20" s="70">
        <v>27348</v>
      </c>
      <c r="C20" s="70">
        <v>27528</v>
      </c>
      <c r="D20" s="71">
        <f t="shared" si="0"/>
        <v>180</v>
      </c>
      <c r="E20" s="72">
        <f t="shared" si="1"/>
        <v>271000</v>
      </c>
      <c r="F20" s="72">
        <f t="shared" si="2"/>
        <v>27000</v>
      </c>
      <c r="G20" s="70">
        <v>1971</v>
      </c>
      <c r="H20" s="70">
        <v>2008</v>
      </c>
      <c r="I20" s="73">
        <f t="shared" si="3"/>
        <v>37</v>
      </c>
      <c r="J20" s="74">
        <f t="shared" si="4"/>
        <v>32</v>
      </c>
      <c r="K20" s="75">
        <f t="shared" si="5"/>
        <v>5</v>
      </c>
      <c r="L20" s="76">
        <f t="shared" si="6"/>
        <v>257000</v>
      </c>
      <c r="M20" s="76">
        <f t="shared" si="7"/>
        <v>555000</v>
      </c>
      <c r="N20" s="50">
        <v>2100</v>
      </c>
      <c r="O20" s="50">
        <v>67</v>
      </c>
      <c r="P20" s="50">
        <v>60000</v>
      </c>
      <c r="Q20" s="51"/>
    </row>
    <row r="21" spans="1:17" ht="19.5" customHeight="1">
      <c r="A21" s="69" t="s">
        <v>40</v>
      </c>
      <c r="B21" s="70">
        <v>27974</v>
      </c>
      <c r="C21" s="70">
        <v>28167</v>
      </c>
      <c r="D21" s="71">
        <f t="shared" si="0"/>
        <v>193</v>
      </c>
      <c r="E21" s="72">
        <f t="shared" si="1"/>
        <v>291000</v>
      </c>
      <c r="F21" s="72">
        <f t="shared" si="2"/>
        <v>29000</v>
      </c>
      <c r="G21" s="70">
        <v>58</v>
      </c>
      <c r="H21" s="70">
        <v>91</v>
      </c>
      <c r="I21" s="73">
        <f t="shared" si="3"/>
        <v>33</v>
      </c>
      <c r="J21" s="74">
        <f t="shared" si="4"/>
        <v>32</v>
      </c>
      <c r="K21" s="75">
        <f t="shared" si="5"/>
        <v>1</v>
      </c>
      <c r="L21" s="76">
        <f t="shared" si="6"/>
        <v>205000</v>
      </c>
      <c r="M21" s="76">
        <f t="shared" si="7"/>
        <v>525000</v>
      </c>
      <c r="N21" s="50">
        <v>2100</v>
      </c>
      <c r="O21" s="50">
        <v>33</v>
      </c>
      <c r="P21" s="50">
        <v>30000</v>
      </c>
      <c r="Q21" s="51"/>
    </row>
    <row r="22" spans="1:17" ht="19.5" customHeight="1">
      <c r="A22" s="69" t="s">
        <v>41</v>
      </c>
      <c r="B22" s="70">
        <v>28498</v>
      </c>
      <c r="C22" s="70">
        <v>28631</v>
      </c>
      <c r="D22" s="71">
        <f t="shared" si="0"/>
        <v>133</v>
      </c>
      <c r="E22" s="72">
        <f t="shared" si="1"/>
        <v>199000</v>
      </c>
      <c r="F22" s="72">
        <f t="shared" si="2"/>
        <v>20000</v>
      </c>
      <c r="G22" s="70">
        <v>1392</v>
      </c>
      <c r="H22" s="70">
        <v>1420</v>
      </c>
      <c r="I22" s="73">
        <f t="shared" si="3"/>
        <v>28</v>
      </c>
      <c r="J22" s="74">
        <f t="shared" si="4"/>
        <v>28</v>
      </c>
      <c r="K22" s="75">
        <f t="shared" si="5"/>
        <v>0</v>
      </c>
      <c r="L22" s="76">
        <f t="shared" si="6"/>
        <v>168000</v>
      </c>
      <c r="M22" s="76">
        <f t="shared" si="7"/>
        <v>387000</v>
      </c>
      <c r="N22" s="50">
        <v>2100</v>
      </c>
      <c r="O22" s="50">
        <v>11</v>
      </c>
      <c r="P22" s="50">
        <v>15000</v>
      </c>
      <c r="Q22" s="51"/>
    </row>
    <row r="23" spans="1:17" ht="19.5" customHeight="1">
      <c r="A23" s="69" t="s">
        <v>42</v>
      </c>
      <c r="B23" s="70">
        <v>30322</v>
      </c>
      <c r="C23" s="70">
        <v>30531</v>
      </c>
      <c r="D23" s="71">
        <f t="shared" si="0"/>
        <v>209</v>
      </c>
      <c r="E23" s="72">
        <f t="shared" si="1"/>
        <v>318000</v>
      </c>
      <c r="F23" s="72">
        <f t="shared" si="2"/>
        <v>32000</v>
      </c>
      <c r="G23" s="70">
        <v>892</v>
      </c>
      <c r="H23" s="70">
        <v>915</v>
      </c>
      <c r="I23" s="73">
        <f t="shared" si="3"/>
        <v>23</v>
      </c>
      <c r="J23" s="74">
        <f t="shared" si="4"/>
        <v>23</v>
      </c>
      <c r="K23" s="75">
        <f t="shared" si="5"/>
        <v>0</v>
      </c>
      <c r="L23" s="76">
        <f t="shared" si="6"/>
        <v>138000</v>
      </c>
      <c r="M23" s="76">
        <f t="shared" si="7"/>
        <v>488000</v>
      </c>
      <c r="N23" s="50">
        <v>2100</v>
      </c>
      <c r="O23" s="50">
        <v>11</v>
      </c>
      <c r="P23" s="50">
        <v>30000</v>
      </c>
      <c r="Q23" s="51"/>
    </row>
    <row r="24" spans="1:17" ht="19.5" customHeight="1">
      <c r="A24" s="69" t="s">
        <v>43</v>
      </c>
      <c r="B24" s="70">
        <v>32882</v>
      </c>
      <c r="C24" s="70">
        <v>33068</v>
      </c>
      <c r="D24" s="71">
        <f t="shared" si="0"/>
        <v>186</v>
      </c>
      <c r="E24" s="72">
        <f t="shared" si="1"/>
        <v>280000</v>
      </c>
      <c r="F24" s="72">
        <f t="shared" si="2"/>
        <v>28000</v>
      </c>
      <c r="G24" s="70">
        <v>1873</v>
      </c>
      <c r="H24" s="70">
        <v>1903</v>
      </c>
      <c r="I24" s="73">
        <f t="shared" si="3"/>
        <v>30</v>
      </c>
      <c r="J24" s="74">
        <f t="shared" si="4"/>
        <v>30</v>
      </c>
      <c r="K24" s="75">
        <f t="shared" si="5"/>
        <v>0</v>
      </c>
      <c r="L24" s="76">
        <f t="shared" si="6"/>
        <v>180000</v>
      </c>
      <c r="M24" s="76">
        <f t="shared" si="7"/>
        <v>488000</v>
      </c>
      <c r="N24" s="50">
        <v>2100</v>
      </c>
      <c r="O24" s="50">
        <v>28</v>
      </c>
      <c r="P24" s="50">
        <v>20000</v>
      </c>
      <c r="Q24" s="51"/>
    </row>
    <row r="25" spans="1:17" ht="19.5" customHeight="1">
      <c r="A25" s="69" t="s">
        <v>44</v>
      </c>
      <c r="B25" s="70">
        <v>30965</v>
      </c>
      <c r="C25" s="70">
        <v>31203</v>
      </c>
      <c r="D25" s="71">
        <f t="shared" si="0"/>
        <v>238</v>
      </c>
      <c r="E25" s="72">
        <f t="shared" si="1"/>
        <v>370000</v>
      </c>
      <c r="F25" s="72">
        <f t="shared" si="2"/>
        <v>37000</v>
      </c>
      <c r="G25" s="70">
        <v>1280</v>
      </c>
      <c r="H25" s="70">
        <v>1314</v>
      </c>
      <c r="I25" s="73">
        <f t="shared" si="3"/>
        <v>34</v>
      </c>
      <c r="J25" s="74">
        <f t="shared" si="4"/>
        <v>32</v>
      </c>
      <c r="K25" s="75">
        <f t="shared" si="5"/>
        <v>2</v>
      </c>
      <c r="L25" s="76">
        <f t="shared" si="6"/>
        <v>218000</v>
      </c>
      <c r="M25" s="76">
        <f t="shared" si="7"/>
        <v>625000</v>
      </c>
      <c r="N25" s="50">
        <v>2100</v>
      </c>
      <c r="O25" s="50">
        <v>3</v>
      </c>
      <c r="P25" s="50">
        <v>25000</v>
      </c>
      <c r="Q25" s="51"/>
    </row>
    <row r="26" spans="1:17" ht="19.5" customHeight="1">
      <c r="A26" s="69" t="s">
        <v>45</v>
      </c>
      <c r="B26" s="70">
        <v>30619</v>
      </c>
      <c r="C26" s="70">
        <v>30793</v>
      </c>
      <c r="D26" s="71">
        <f t="shared" si="0"/>
        <v>174</v>
      </c>
      <c r="E26" s="72">
        <f t="shared" si="1"/>
        <v>262000</v>
      </c>
      <c r="F26" s="72">
        <f t="shared" si="2"/>
        <v>26000</v>
      </c>
      <c r="G26" s="70">
        <v>4594</v>
      </c>
      <c r="H26" s="70">
        <v>4625</v>
      </c>
      <c r="I26" s="73">
        <f t="shared" si="3"/>
        <v>31</v>
      </c>
      <c r="J26" s="74">
        <f t="shared" si="4"/>
        <v>31</v>
      </c>
      <c r="K26" s="75">
        <f t="shared" si="5"/>
        <v>0</v>
      </c>
      <c r="L26" s="76">
        <f t="shared" si="6"/>
        <v>186000</v>
      </c>
      <c r="M26" s="76">
        <f t="shared" si="7"/>
        <v>474000</v>
      </c>
      <c r="N26" s="50">
        <v>2100</v>
      </c>
      <c r="O26" s="50">
        <v>44</v>
      </c>
      <c r="P26" s="50">
        <v>25000</v>
      </c>
      <c r="Q26" s="51"/>
    </row>
    <row r="27" spans="1:17" ht="19.5" customHeight="1">
      <c r="A27" s="69" t="s">
        <v>46</v>
      </c>
      <c r="B27" s="70">
        <v>28103</v>
      </c>
      <c r="C27" s="70">
        <v>28266</v>
      </c>
      <c r="D27" s="71">
        <f t="shared" si="0"/>
        <v>163</v>
      </c>
      <c r="E27" s="72">
        <f t="shared" si="1"/>
        <v>245000</v>
      </c>
      <c r="F27" s="72">
        <f t="shared" si="2"/>
        <v>25000</v>
      </c>
      <c r="G27" s="70">
        <v>9</v>
      </c>
      <c r="H27" s="70">
        <v>50</v>
      </c>
      <c r="I27" s="73">
        <f t="shared" si="3"/>
        <v>41</v>
      </c>
      <c r="J27" s="74">
        <f t="shared" si="4"/>
        <v>32</v>
      </c>
      <c r="K27" s="75">
        <f t="shared" si="5"/>
        <v>9</v>
      </c>
      <c r="L27" s="76">
        <f t="shared" si="6"/>
        <v>309000</v>
      </c>
      <c r="M27" s="76">
        <f t="shared" si="7"/>
        <v>579000</v>
      </c>
      <c r="N27" s="50">
        <v>2100</v>
      </c>
      <c r="O27" s="50">
        <v>9</v>
      </c>
      <c r="P27" s="50">
        <v>20000</v>
      </c>
      <c r="Q27" s="51"/>
    </row>
    <row r="28" spans="1:17" ht="19.5" customHeight="1">
      <c r="A28" s="69" t="s">
        <v>47</v>
      </c>
      <c r="B28" s="70">
        <v>30231</v>
      </c>
      <c r="C28" s="70">
        <v>30347</v>
      </c>
      <c r="D28" s="71">
        <f t="shared" si="0"/>
        <v>116</v>
      </c>
      <c r="E28" s="72">
        <f t="shared" si="1"/>
        <v>173000</v>
      </c>
      <c r="F28" s="72">
        <f t="shared" si="2"/>
        <v>17000</v>
      </c>
      <c r="G28" s="70">
        <v>6791</v>
      </c>
      <c r="H28" s="70">
        <v>6843</v>
      </c>
      <c r="I28" s="73">
        <f t="shared" si="3"/>
        <v>52</v>
      </c>
      <c r="J28" s="74">
        <f t="shared" si="4"/>
        <v>32</v>
      </c>
      <c r="K28" s="75">
        <f t="shared" si="5"/>
        <v>20</v>
      </c>
      <c r="L28" s="76">
        <f t="shared" si="6"/>
        <v>452000</v>
      </c>
      <c r="M28" s="76">
        <f t="shared" si="7"/>
        <v>642000</v>
      </c>
      <c r="N28" s="50">
        <v>2100</v>
      </c>
      <c r="O28" s="50">
        <v>32</v>
      </c>
      <c r="P28" s="50">
        <v>65000</v>
      </c>
      <c r="Q28" s="51"/>
    </row>
    <row r="29" spans="1:17" ht="19.5" customHeight="1">
      <c r="A29" s="69" t="s">
        <v>48</v>
      </c>
      <c r="B29" s="70">
        <v>24120</v>
      </c>
      <c r="C29" s="70">
        <v>24244</v>
      </c>
      <c r="D29" s="71">
        <f t="shared" si="0"/>
        <v>124</v>
      </c>
      <c r="E29" s="72">
        <f t="shared" si="1"/>
        <v>185000</v>
      </c>
      <c r="F29" s="72">
        <f t="shared" si="2"/>
        <v>19000</v>
      </c>
      <c r="G29" s="70">
        <v>1039</v>
      </c>
      <c r="H29" s="70">
        <v>1094</v>
      </c>
      <c r="I29" s="73">
        <f t="shared" si="3"/>
        <v>55</v>
      </c>
      <c r="J29" s="74">
        <f t="shared" si="4"/>
        <v>32</v>
      </c>
      <c r="K29" s="75">
        <f t="shared" si="5"/>
        <v>23</v>
      </c>
      <c r="L29" s="76">
        <f t="shared" si="6"/>
        <v>491000</v>
      </c>
      <c r="M29" s="76">
        <f t="shared" si="7"/>
        <v>695000</v>
      </c>
      <c r="N29" s="50">
        <v>2100</v>
      </c>
      <c r="O29" s="50">
        <v>4</v>
      </c>
      <c r="P29" s="50"/>
      <c r="Q29" s="51"/>
    </row>
    <row r="30" spans="1:17" ht="19.5" customHeight="1">
      <c r="A30" s="69" t="s">
        <v>49</v>
      </c>
      <c r="B30" s="70">
        <v>28248</v>
      </c>
      <c r="C30" s="70">
        <v>28394</v>
      </c>
      <c r="D30" s="71">
        <f t="shared" si="0"/>
        <v>146</v>
      </c>
      <c r="E30" s="72">
        <f t="shared" si="1"/>
        <v>219000</v>
      </c>
      <c r="F30" s="72">
        <f t="shared" si="2"/>
        <v>22000</v>
      </c>
      <c r="G30" s="70">
        <v>1241</v>
      </c>
      <c r="H30" s="70">
        <v>1263</v>
      </c>
      <c r="I30" s="73">
        <f t="shared" si="3"/>
        <v>22</v>
      </c>
      <c r="J30" s="74">
        <f t="shared" si="4"/>
        <v>22</v>
      </c>
      <c r="K30" s="75">
        <f t="shared" si="5"/>
        <v>0</v>
      </c>
      <c r="L30" s="76">
        <f t="shared" si="6"/>
        <v>132000</v>
      </c>
      <c r="M30" s="76">
        <f t="shared" si="7"/>
        <v>373000</v>
      </c>
      <c r="N30" s="50">
        <v>2100</v>
      </c>
      <c r="O30" s="50">
        <v>36</v>
      </c>
      <c r="P30" s="50">
        <v>55000</v>
      </c>
      <c r="Q30" s="51"/>
    </row>
    <row r="31" spans="1:17" ht="19.5" customHeight="1">
      <c r="A31" s="69" t="s">
        <v>50</v>
      </c>
      <c r="B31" s="70">
        <v>33480</v>
      </c>
      <c r="C31" s="70">
        <v>33707</v>
      </c>
      <c r="D31" s="71">
        <f t="shared" si="0"/>
        <v>227</v>
      </c>
      <c r="E31" s="72">
        <f t="shared" si="1"/>
        <v>350000</v>
      </c>
      <c r="F31" s="72">
        <f t="shared" si="2"/>
        <v>35000</v>
      </c>
      <c r="G31" s="70">
        <v>876</v>
      </c>
      <c r="H31" s="70">
        <v>901</v>
      </c>
      <c r="I31" s="73">
        <f t="shared" si="3"/>
        <v>25</v>
      </c>
      <c r="J31" s="74">
        <f t="shared" si="4"/>
        <v>25</v>
      </c>
      <c r="K31" s="75">
        <f t="shared" si="5"/>
        <v>0</v>
      </c>
      <c r="L31" s="76">
        <f t="shared" si="6"/>
        <v>150000</v>
      </c>
      <c r="M31" s="76">
        <f t="shared" si="7"/>
        <v>535000</v>
      </c>
      <c r="N31" s="50">
        <v>2100</v>
      </c>
      <c r="O31" s="50">
        <v>28</v>
      </c>
      <c r="P31" s="50">
        <v>35000</v>
      </c>
      <c r="Q31" s="51"/>
    </row>
    <row r="32" spans="1:17" ht="19.5" customHeight="1">
      <c r="A32" s="69" t="s">
        <v>51</v>
      </c>
      <c r="B32" s="70">
        <v>26250</v>
      </c>
      <c r="C32" s="70">
        <v>26300</v>
      </c>
      <c r="D32" s="71">
        <f t="shared" si="0"/>
        <v>50</v>
      </c>
      <c r="E32" s="72">
        <f t="shared" si="1"/>
        <v>74000</v>
      </c>
      <c r="F32" s="72">
        <f t="shared" si="2"/>
        <v>7000</v>
      </c>
      <c r="G32" s="70">
        <v>6333</v>
      </c>
      <c r="H32" s="70">
        <v>6337</v>
      </c>
      <c r="I32" s="73">
        <f t="shared" si="3"/>
        <v>4</v>
      </c>
      <c r="J32" s="74">
        <f t="shared" si="4"/>
        <v>4</v>
      </c>
      <c r="K32" s="75">
        <f t="shared" si="5"/>
        <v>0</v>
      </c>
      <c r="L32" s="76">
        <f t="shared" si="6"/>
        <v>24000</v>
      </c>
      <c r="M32" s="76">
        <f t="shared" si="7"/>
        <v>105000</v>
      </c>
      <c r="N32" s="50">
        <v>2100</v>
      </c>
      <c r="O32" s="50">
        <v>0</v>
      </c>
      <c r="P32" s="50">
        <v>45000</v>
      </c>
      <c r="Q32" s="51"/>
    </row>
    <row r="33" spans="1:17" ht="19.5" customHeight="1">
      <c r="A33" s="69" t="s">
        <v>52</v>
      </c>
      <c r="B33" s="70">
        <v>9107</v>
      </c>
      <c r="C33" s="70">
        <v>9301</v>
      </c>
      <c r="D33" s="71">
        <f t="shared" si="0"/>
        <v>194</v>
      </c>
      <c r="E33" s="72">
        <f t="shared" si="1"/>
        <v>293000</v>
      </c>
      <c r="F33" s="72">
        <f t="shared" si="2"/>
        <v>29000</v>
      </c>
      <c r="G33" s="70">
        <v>1605</v>
      </c>
      <c r="H33" s="70">
        <v>1644</v>
      </c>
      <c r="I33" s="73">
        <f t="shared" si="3"/>
        <v>39</v>
      </c>
      <c r="J33" s="74">
        <f t="shared" si="4"/>
        <v>32</v>
      </c>
      <c r="K33" s="75">
        <f t="shared" si="5"/>
        <v>7</v>
      </c>
      <c r="L33" s="76">
        <f t="shared" si="6"/>
        <v>283000</v>
      </c>
      <c r="M33" s="76">
        <f t="shared" si="7"/>
        <v>605000</v>
      </c>
      <c r="N33" s="50">
        <v>2100</v>
      </c>
      <c r="O33" s="50">
        <v>59</v>
      </c>
      <c r="P33" s="50"/>
      <c r="Q33" s="51"/>
    </row>
    <row r="34" spans="1:17" ht="19.5" customHeight="1">
      <c r="A34" s="69" t="s">
        <v>53</v>
      </c>
      <c r="B34" s="70">
        <v>31902</v>
      </c>
      <c r="C34" s="70">
        <v>32067</v>
      </c>
      <c r="D34" s="71">
        <f t="shared" si="0"/>
        <v>165</v>
      </c>
      <c r="E34" s="72">
        <f t="shared" si="1"/>
        <v>248000</v>
      </c>
      <c r="F34" s="72">
        <f t="shared" si="2"/>
        <v>25000</v>
      </c>
      <c r="G34" s="70">
        <v>7445</v>
      </c>
      <c r="H34" s="70">
        <v>7464</v>
      </c>
      <c r="I34" s="73">
        <f t="shared" si="3"/>
        <v>19</v>
      </c>
      <c r="J34" s="74">
        <f t="shared" si="4"/>
        <v>19</v>
      </c>
      <c r="K34" s="75">
        <f t="shared" si="5"/>
        <v>0</v>
      </c>
      <c r="L34" s="76">
        <f t="shared" si="6"/>
        <v>114000</v>
      </c>
      <c r="M34" s="76">
        <f t="shared" si="7"/>
        <v>387000</v>
      </c>
      <c r="N34" s="50">
        <v>2100</v>
      </c>
      <c r="O34" s="50">
        <v>4</v>
      </c>
      <c r="P34" s="50">
        <v>65000</v>
      </c>
      <c r="Q34" s="51"/>
    </row>
    <row r="35" spans="1:17" ht="19.5" customHeight="1">
      <c r="A35" s="69" t="s">
        <v>54</v>
      </c>
      <c r="B35" s="70">
        <v>33276</v>
      </c>
      <c r="C35" s="70">
        <v>33461</v>
      </c>
      <c r="D35" s="71">
        <f t="shared" si="0"/>
        <v>185</v>
      </c>
      <c r="E35" s="72">
        <f t="shared" si="1"/>
        <v>279000</v>
      </c>
      <c r="F35" s="72">
        <f t="shared" si="2"/>
        <v>28000</v>
      </c>
      <c r="G35" s="70">
        <v>1662</v>
      </c>
      <c r="H35" s="70">
        <v>1694</v>
      </c>
      <c r="I35" s="73">
        <f t="shared" si="3"/>
        <v>32</v>
      </c>
      <c r="J35" s="74">
        <f t="shared" si="4"/>
        <v>32</v>
      </c>
      <c r="K35" s="75">
        <f t="shared" si="5"/>
        <v>0</v>
      </c>
      <c r="L35" s="76">
        <f t="shared" si="6"/>
        <v>192000</v>
      </c>
      <c r="M35" s="76">
        <f t="shared" si="7"/>
        <v>499000</v>
      </c>
      <c r="N35" s="50">
        <v>2100</v>
      </c>
      <c r="O35" s="50">
        <v>53</v>
      </c>
      <c r="P35" s="50">
        <v>30000</v>
      </c>
      <c r="Q35" s="51"/>
    </row>
    <row r="36" spans="1:17" ht="19.5" customHeight="1">
      <c r="A36" s="69" t="s">
        <v>55</v>
      </c>
      <c r="B36" s="70">
        <v>8001</v>
      </c>
      <c r="C36" s="70">
        <v>8183</v>
      </c>
      <c r="D36" s="71">
        <f t="shared" si="0"/>
        <v>182</v>
      </c>
      <c r="E36" s="72">
        <f t="shared" si="1"/>
        <v>274000</v>
      </c>
      <c r="F36" s="72">
        <f t="shared" si="2"/>
        <v>27000</v>
      </c>
      <c r="G36" s="70">
        <v>4256</v>
      </c>
      <c r="H36" s="70">
        <v>4293</v>
      </c>
      <c r="I36" s="73">
        <f t="shared" si="3"/>
        <v>37</v>
      </c>
      <c r="J36" s="74">
        <f t="shared" si="4"/>
        <v>32</v>
      </c>
      <c r="K36" s="75">
        <f t="shared" si="5"/>
        <v>5</v>
      </c>
      <c r="L36" s="76">
        <f t="shared" si="6"/>
        <v>257000</v>
      </c>
      <c r="M36" s="76">
        <f t="shared" si="7"/>
        <v>558000</v>
      </c>
      <c r="N36" s="50">
        <v>2100</v>
      </c>
      <c r="O36" s="50">
        <v>11</v>
      </c>
      <c r="P36" s="50">
        <v>25000</v>
      </c>
      <c r="Q36" s="51"/>
    </row>
    <row r="37" spans="1:17" ht="19.5" customHeight="1">
      <c r="A37" s="69" t="s">
        <v>56</v>
      </c>
      <c r="B37" s="70">
        <v>1535</v>
      </c>
      <c r="C37" s="70">
        <v>1738</v>
      </c>
      <c r="D37" s="71">
        <f t="shared" si="0"/>
        <v>203</v>
      </c>
      <c r="E37" s="72">
        <f t="shared" si="1"/>
        <v>307000</v>
      </c>
      <c r="F37" s="72">
        <f t="shared" si="2"/>
        <v>31000</v>
      </c>
      <c r="G37" s="70">
        <v>10</v>
      </c>
      <c r="H37" s="70">
        <v>47</v>
      </c>
      <c r="I37" s="73">
        <f t="shared" si="3"/>
        <v>37</v>
      </c>
      <c r="J37" s="74">
        <f t="shared" si="4"/>
        <v>32</v>
      </c>
      <c r="K37" s="75">
        <f t="shared" si="5"/>
        <v>5</v>
      </c>
      <c r="L37" s="76">
        <f t="shared" si="6"/>
        <v>257000</v>
      </c>
      <c r="M37" s="76">
        <f t="shared" si="7"/>
        <v>595000</v>
      </c>
      <c r="N37" s="50">
        <v>2100</v>
      </c>
      <c r="O37" s="50">
        <v>27</v>
      </c>
      <c r="P37" s="50"/>
      <c r="Q37" s="51"/>
    </row>
    <row r="38" spans="1:17" ht="19.5" customHeight="1">
      <c r="A38" s="69" t="s">
        <v>57</v>
      </c>
      <c r="B38" s="70">
        <v>31124</v>
      </c>
      <c r="C38" s="70">
        <v>31270</v>
      </c>
      <c r="D38" s="71">
        <f t="shared" si="0"/>
        <v>146</v>
      </c>
      <c r="E38" s="72">
        <f t="shared" si="1"/>
        <v>219000</v>
      </c>
      <c r="F38" s="72">
        <f t="shared" si="2"/>
        <v>22000</v>
      </c>
      <c r="G38" s="70">
        <v>5541</v>
      </c>
      <c r="H38" s="70">
        <v>5575</v>
      </c>
      <c r="I38" s="73">
        <f t="shared" si="3"/>
        <v>34</v>
      </c>
      <c r="J38" s="74">
        <f t="shared" si="4"/>
        <v>32</v>
      </c>
      <c r="K38" s="75">
        <f t="shared" si="5"/>
        <v>2</v>
      </c>
      <c r="L38" s="76">
        <f t="shared" si="6"/>
        <v>218000</v>
      </c>
      <c r="M38" s="76">
        <f t="shared" si="7"/>
        <v>459000</v>
      </c>
      <c r="N38" s="50">
        <v>2100</v>
      </c>
      <c r="O38" s="50">
        <v>8</v>
      </c>
      <c r="P38" s="50">
        <v>30000</v>
      </c>
      <c r="Q38" s="51"/>
    </row>
    <row r="39" spans="1:17" ht="19.5" customHeight="1">
      <c r="A39" s="69" t="s">
        <v>58</v>
      </c>
      <c r="B39" s="70">
        <v>30541</v>
      </c>
      <c r="C39" s="70">
        <v>30767</v>
      </c>
      <c r="D39" s="71">
        <f t="shared" si="0"/>
        <v>226</v>
      </c>
      <c r="E39" s="72">
        <f t="shared" si="1"/>
        <v>348000</v>
      </c>
      <c r="F39" s="72">
        <f t="shared" si="2"/>
        <v>35000</v>
      </c>
      <c r="G39" s="70">
        <v>1797</v>
      </c>
      <c r="H39" s="70">
        <v>1836</v>
      </c>
      <c r="I39" s="73">
        <f t="shared" si="3"/>
        <v>39</v>
      </c>
      <c r="J39" s="74">
        <f t="shared" si="4"/>
        <v>32</v>
      </c>
      <c r="K39" s="75">
        <f t="shared" si="5"/>
        <v>7</v>
      </c>
      <c r="L39" s="76">
        <f t="shared" si="6"/>
        <v>283000</v>
      </c>
      <c r="M39" s="76">
        <f t="shared" si="7"/>
        <v>666000</v>
      </c>
      <c r="N39" s="50">
        <v>2100</v>
      </c>
      <c r="O39" s="50">
        <v>8</v>
      </c>
      <c r="P39" s="50">
        <v>35000</v>
      </c>
      <c r="Q39" s="51"/>
    </row>
    <row r="40" spans="1:17" ht="19.5" customHeight="1">
      <c r="A40" s="69" t="s">
        <v>59</v>
      </c>
      <c r="B40" s="70">
        <v>29364</v>
      </c>
      <c r="C40" s="70">
        <v>29442</v>
      </c>
      <c r="D40" s="71">
        <f t="shared" si="0"/>
        <v>78</v>
      </c>
      <c r="E40" s="72">
        <f t="shared" si="1"/>
        <v>116000</v>
      </c>
      <c r="F40" s="72">
        <f t="shared" si="2"/>
        <v>12000</v>
      </c>
      <c r="G40" s="70">
        <v>964</v>
      </c>
      <c r="H40" s="70">
        <v>990</v>
      </c>
      <c r="I40" s="73">
        <f t="shared" si="3"/>
        <v>26</v>
      </c>
      <c r="J40" s="74">
        <f t="shared" si="4"/>
        <v>26</v>
      </c>
      <c r="K40" s="75">
        <f t="shared" si="5"/>
        <v>0</v>
      </c>
      <c r="L40" s="76">
        <f t="shared" si="6"/>
        <v>156000</v>
      </c>
      <c r="M40" s="76">
        <f t="shared" si="7"/>
        <v>284000</v>
      </c>
      <c r="N40" s="50">
        <v>2100</v>
      </c>
      <c r="O40" s="50">
        <v>29</v>
      </c>
      <c r="P40" s="50"/>
      <c r="Q40" s="51"/>
    </row>
    <row r="41" spans="1:17" ht="19.5" customHeight="1">
      <c r="A41" s="69" t="s">
        <v>60</v>
      </c>
      <c r="B41" s="70">
        <v>35578</v>
      </c>
      <c r="C41" s="70">
        <v>35812</v>
      </c>
      <c r="D41" s="71">
        <f t="shared" si="0"/>
        <v>234</v>
      </c>
      <c r="E41" s="72">
        <f t="shared" si="1"/>
        <v>362000</v>
      </c>
      <c r="F41" s="72">
        <f t="shared" si="2"/>
        <v>36000</v>
      </c>
      <c r="G41" s="70">
        <v>2156</v>
      </c>
      <c r="H41" s="70">
        <v>2188</v>
      </c>
      <c r="I41" s="73">
        <f t="shared" si="3"/>
        <v>32</v>
      </c>
      <c r="J41" s="74">
        <f t="shared" si="4"/>
        <v>32</v>
      </c>
      <c r="K41" s="75">
        <f t="shared" si="5"/>
        <v>0</v>
      </c>
      <c r="L41" s="76">
        <f t="shared" si="6"/>
        <v>192000</v>
      </c>
      <c r="M41" s="76">
        <f t="shared" si="7"/>
        <v>590000</v>
      </c>
      <c r="N41" s="50">
        <v>2100</v>
      </c>
      <c r="O41" s="50">
        <v>22</v>
      </c>
      <c r="P41" s="50"/>
      <c r="Q41" s="51"/>
    </row>
    <row r="42" spans="1:17" ht="19.5" customHeight="1">
      <c r="A42" s="69" t="s">
        <v>61</v>
      </c>
      <c r="B42" s="70">
        <v>30594</v>
      </c>
      <c r="C42" s="70">
        <v>30740</v>
      </c>
      <c r="D42" s="71">
        <f t="shared" si="0"/>
        <v>146</v>
      </c>
      <c r="E42" s="72">
        <f t="shared" si="1"/>
        <v>219000</v>
      </c>
      <c r="F42" s="72">
        <f t="shared" si="2"/>
        <v>22000</v>
      </c>
      <c r="G42" s="70">
        <v>1562</v>
      </c>
      <c r="H42" s="70">
        <v>1588</v>
      </c>
      <c r="I42" s="73">
        <f t="shared" si="3"/>
        <v>26</v>
      </c>
      <c r="J42" s="74">
        <f t="shared" si="4"/>
        <v>26</v>
      </c>
      <c r="K42" s="75">
        <f t="shared" si="5"/>
        <v>0</v>
      </c>
      <c r="L42" s="76">
        <f t="shared" si="6"/>
        <v>156000</v>
      </c>
      <c r="M42" s="76">
        <f t="shared" si="7"/>
        <v>397000</v>
      </c>
      <c r="N42" s="50">
        <v>2100</v>
      </c>
      <c r="O42" s="50">
        <v>15</v>
      </c>
      <c r="P42" s="50"/>
      <c r="Q42" s="51"/>
    </row>
    <row r="43" spans="1:17" ht="19.5" customHeight="1">
      <c r="A43" s="69" t="s">
        <v>62</v>
      </c>
      <c r="B43" s="70">
        <v>31372</v>
      </c>
      <c r="C43" s="70">
        <v>31485</v>
      </c>
      <c r="D43" s="71">
        <f t="shared" si="0"/>
        <v>113</v>
      </c>
      <c r="E43" s="72">
        <f t="shared" si="1"/>
        <v>168000</v>
      </c>
      <c r="F43" s="72">
        <f t="shared" si="2"/>
        <v>17000</v>
      </c>
      <c r="G43" s="70">
        <v>1376</v>
      </c>
      <c r="H43" s="70">
        <v>1395</v>
      </c>
      <c r="I43" s="73">
        <f t="shared" si="3"/>
        <v>19</v>
      </c>
      <c r="J43" s="74">
        <f t="shared" si="4"/>
        <v>19</v>
      </c>
      <c r="K43" s="75">
        <f t="shared" si="5"/>
        <v>0</v>
      </c>
      <c r="L43" s="76">
        <f t="shared" si="6"/>
        <v>114000</v>
      </c>
      <c r="M43" s="76">
        <f t="shared" si="7"/>
        <v>299000</v>
      </c>
      <c r="N43" s="50">
        <v>2100</v>
      </c>
      <c r="O43" s="50">
        <v>8</v>
      </c>
      <c r="P43" s="50">
        <v>10000</v>
      </c>
      <c r="Q43" s="51"/>
    </row>
    <row r="44" spans="1:17" ht="19.5" customHeight="1">
      <c r="A44" s="69" t="s">
        <v>63</v>
      </c>
      <c r="B44" s="70">
        <v>33481</v>
      </c>
      <c r="C44" s="70">
        <v>33631</v>
      </c>
      <c r="D44" s="71">
        <f t="shared" si="0"/>
        <v>150</v>
      </c>
      <c r="E44" s="72">
        <f t="shared" si="1"/>
        <v>225000</v>
      </c>
      <c r="F44" s="72">
        <f t="shared" si="2"/>
        <v>23000</v>
      </c>
      <c r="G44" s="70">
        <v>1427</v>
      </c>
      <c r="H44" s="70">
        <v>1449</v>
      </c>
      <c r="I44" s="73">
        <f t="shared" si="3"/>
        <v>22</v>
      </c>
      <c r="J44" s="74">
        <f t="shared" si="4"/>
        <v>22</v>
      </c>
      <c r="K44" s="75">
        <f t="shared" si="5"/>
        <v>0</v>
      </c>
      <c r="L44" s="76">
        <f t="shared" si="6"/>
        <v>132000</v>
      </c>
      <c r="M44" s="76">
        <f t="shared" si="7"/>
        <v>380000</v>
      </c>
      <c r="N44" s="50">
        <v>2100</v>
      </c>
      <c r="O44" s="50">
        <v>12</v>
      </c>
      <c r="P44" s="50">
        <v>10000</v>
      </c>
      <c r="Q44" s="51"/>
    </row>
    <row r="45" spans="1:17" ht="19.5" customHeight="1">
      <c r="A45" s="69" t="s">
        <v>64</v>
      </c>
      <c r="B45" s="70">
        <v>33904</v>
      </c>
      <c r="C45" s="70">
        <v>34030</v>
      </c>
      <c r="D45" s="71">
        <f t="shared" si="0"/>
        <v>126</v>
      </c>
      <c r="E45" s="72">
        <f t="shared" si="1"/>
        <v>188000</v>
      </c>
      <c r="F45" s="72">
        <f t="shared" si="2"/>
        <v>19000</v>
      </c>
      <c r="G45" s="70">
        <v>6</v>
      </c>
      <c r="H45" s="70">
        <v>27</v>
      </c>
      <c r="I45" s="73">
        <f t="shared" si="3"/>
        <v>21</v>
      </c>
      <c r="J45" s="74">
        <f t="shared" si="4"/>
        <v>21</v>
      </c>
      <c r="K45" s="75">
        <f t="shared" si="5"/>
        <v>0</v>
      </c>
      <c r="L45" s="76">
        <f t="shared" si="6"/>
        <v>126000</v>
      </c>
      <c r="M45" s="76">
        <f t="shared" si="7"/>
        <v>333000</v>
      </c>
      <c r="N45" s="50">
        <v>2100</v>
      </c>
      <c r="O45" s="50">
        <v>8</v>
      </c>
      <c r="P45" s="50">
        <v>15000</v>
      </c>
      <c r="Q45" s="51"/>
    </row>
    <row r="46" spans="1:17" ht="19.5" customHeight="1">
      <c r="A46" s="69" t="s">
        <v>65</v>
      </c>
      <c r="B46" s="70">
        <v>30769</v>
      </c>
      <c r="C46" s="70">
        <v>30959</v>
      </c>
      <c r="D46" s="71">
        <f t="shared" si="0"/>
        <v>190</v>
      </c>
      <c r="E46" s="72">
        <f t="shared" si="1"/>
        <v>286000</v>
      </c>
      <c r="F46" s="72">
        <f t="shared" si="2"/>
        <v>29000</v>
      </c>
      <c r="G46" s="70">
        <v>3441</v>
      </c>
      <c r="H46" s="70">
        <v>3474</v>
      </c>
      <c r="I46" s="73">
        <f t="shared" si="3"/>
        <v>33</v>
      </c>
      <c r="J46" s="74">
        <f t="shared" si="4"/>
        <v>32</v>
      </c>
      <c r="K46" s="75">
        <f t="shared" si="5"/>
        <v>1</v>
      </c>
      <c r="L46" s="76">
        <f t="shared" si="6"/>
        <v>205000</v>
      </c>
      <c r="M46" s="76">
        <f t="shared" si="7"/>
        <v>520000</v>
      </c>
      <c r="N46" s="50">
        <v>2100</v>
      </c>
      <c r="O46" s="50">
        <v>3</v>
      </c>
      <c r="P46" s="50">
        <v>20000</v>
      </c>
      <c r="Q46" s="51"/>
    </row>
    <row r="47" spans="1:17" ht="19.5" customHeight="1">
      <c r="A47" s="69" t="s">
        <v>66</v>
      </c>
      <c r="B47" s="70">
        <v>1880</v>
      </c>
      <c r="C47" s="70">
        <v>2091</v>
      </c>
      <c r="D47" s="71">
        <f t="shared" si="0"/>
        <v>211</v>
      </c>
      <c r="E47" s="72">
        <f t="shared" si="1"/>
        <v>321000</v>
      </c>
      <c r="F47" s="72">
        <f t="shared" si="2"/>
        <v>32000</v>
      </c>
      <c r="G47" s="70">
        <v>384</v>
      </c>
      <c r="H47" s="70">
        <v>393</v>
      </c>
      <c r="I47" s="73">
        <f t="shared" si="3"/>
        <v>9</v>
      </c>
      <c r="J47" s="74">
        <f>IF(I47&lt;=32,I47,32)</f>
        <v>9</v>
      </c>
      <c r="K47" s="75">
        <f>IF(I47&gt;32,I47-32,0)</f>
        <v>0</v>
      </c>
      <c r="L47" s="76">
        <f t="shared" si="6"/>
        <v>54000</v>
      </c>
      <c r="M47" s="76">
        <f t="shared" si="7"/>
        <v>407000</v>
      </c>
      <c r="N47" s="50">
        <v>2100</v>
      </c>
      <c r="O47" s="50">
        <v>0</v>
      </c>
      <c r="P47" s="50">
        <v>40000</v>
      </c>
      <c r="Q47" s="51"/>
    </row>
    <row r="48" spans="1:17" ht="19.5" customHeight="1">
      <c r="A48" s="69" t="s">
        <v>67</v>
      </c>
      <c r="B48" s="70">
        <v>28678</v>
      </c>
      <c r="C48" s="70">
        <v>28851</v>
      </c>
      <c r="D48" s="71">
        <f t="shared" si="0"/>
        <v>173</v>
      </c>
      <c r="E48" s="72">
        <f t="shared" si="1"/>
        <v>260000</v>
      </c>
      <c r="F48" s="72">
        <f t="shared" si="2"/>
        <v>26000</v>
      </c>
      <c r="G48" s="70">
        <v>124</v>
      </c>
      <c r="H48" s="70">
        <v>160</v>
      </c>
      <c r="I48" s="73">
        <f t="shared" si="3"/>
        <v>36</v>
      </c>
      <c r="J48" s="74">
        <f t="shared" si="4"/>
        <v>32</v>
      </c>
      <c r="K48" s="75">
        <f t="shared" si="5"/>
        <v>4</v>
      </c>
      <c r="L48" s="76">
        <f t="shared" si="6"/>
        <v>244000</v>
      </c>
      <c r="M48" s="76">
        <f t="shared" si="7"/>
        <v>530000</v>
      </c>
      <c r="N48" s="50">
        <v>2100</v>
      </c>
      <c r="O48" s="50">
        <v>16</v>
      </c>
      <c r="P48" s="50">
        <v>15000</v>
      </c>
      <c r="Q48" s="51"/>
    </row>
    <row r="49" spans="1:17" ht="19.5" customHeight="1">
      <c r="A49" s="69" t="s">
        <v>68</v>
      </c>
      <c r="B49" s="70">
        <v>8987</v>
      </c>
      <c r="C49" s="70">
        <v>9122</v>
      </c>
      <c r="D49" s="71">
        <f t="shared" si="0"/>
        <v>135</v>
      </c>
      <c r="E49" s="72">
        <f t="shared" si="1"/>
        <v>202000</v>
      </c>
      <c r="F49" s="72">
        <f t="shared" si="2"/>
        <v>20000</v>
      </c>
      <c r="G49" s="70">
        <v>7086</v>
      </c>
      <c r="H49" s="70">
        <v>7120</v>
      </c>
      <c r="I49" s="73">
        <f t="shared" si="3"/>
        <v>34</v>
      </c>
      <c r="J49" s="74">
        <f t="shared" si="4"/>
        <v>32</v>
      </c>
      <c r="K49" s="75">
        <f t="shared" si="5"/>
        <v>2</v>
      </c>
      <c r="L49" s="76">
        <f t="shared" si="6"/>
        <v>218000</v>
      </c>
      <c r="M49" s="76">
        <f t="shared" si="7"/>
        <v>440000</v>
      </c>
      <c r="N49" s="50">
        <v>2100</v>
      </c>
      <c r="O49" s="50">
        <v>36</v>
      </c>
      <c r="P49" s="50"/>
      <c r="Q49" s="51"/>
    </row>
    <row r="50" spans="1:17" ht="19.5" customHeight="1">
      <c r="A50" s="69" t="s">
        <v>69</v>
      </c>
      <c r="B50" s="70">
        <v>28198</v>
      </c>
      <c r="C50" s="70">
        <v>28367</v>
      </c>
      <c r="D50" s="71">
        <f t="shared" si="0"/>
        <v>169</v>
      </c>
      <c r="E50" s="72">
        <f t="shared" si="1"/>
        <v>254000</v>
      </c>
      <c r="F50" s="72">
        <f t="shared" si="2"/>
        <v>25000</v>
      </c>
      <c r="G50" s="70">
        <v>2649</v>
      </c>
      <c r="H50" s="70">
        <v>2683</v>
      </c>
      <c r="I50" s="73">
        <f t="shared" si="3"/>
        <v>34</v>
      </c>
      <c r="J50" s="74">
        <f t="shared" si="4"/>
        <v>32</v>
      </c>
      <c r="K50" s="75">
        <f t="shared" si="5"/>
        <v>2</v>
      </c>
      <c r="L50" s="76">
        <f t="shared" si="6"/>
        <v>218000</v>
      </c>
      <c r="M50" s="76">
        <f t="shared" si="7"/>
        <v>497000</v>
      </c>
      <c r="N50" s="50">
        <v>2100</v>
      </c>
      <c r="O50" s="50">
        <v>27</v>
      </c>
      <c r="P50" s="50">
        <v>45000</v>
      </c>
      <c r="Q50" s="51"/>
    </row>
    <row r="51" spans="1:17" ht="19.5" customHeight="1">
      <c r="A51" s="69" t="s">
        <v>70</v>
      </c>
      <c r="B51" s="70">
        <v>29562</v>
      </c>
      <c r="C51" s="70">
        <v>29774</v>
      </c>
      <c r="D51" s="71">
        <f t="shared" si="0"/>
        <v>212</v>
      </c>
      <c r="E51" s="72">
        <f t="shared" si="1"/>
        <v>323000</v>
      </c>
      <c r="F51" s="72">
        <f t="shared" si="2"/>
        <v>32000</v>
      </c>
      <c r="G51" s="70">
        <v>6365</v>
      </c>
      <c r="H51" s="70">
        <v>6396</v>
      </c>
      <c r="I51" s="73">
        <f t="shared" si="3"/>
        <v>31</v>
      </c>
      <c r="J51" s="74">
        <f t="shared" si="4"/>
        <v>31</v>
      </c>
      <c r="K51" s="75">
        <f t="shared" si="5"/>
        <v>0</v>
      </c>
      <c r="L51" s="76">
        <f t="shared" si="6"/>
        <v>186000</v>
      </c>
      <c r="M51" s="76">
        <f t="shared" si="7"/>
        <v>541000</v>
      </c>
      <c r="N51" s="50">
        <v>2100</v>
      </c>
      <c r="O51" s="50">
        <v>6</v>
      </c>
      <c r="P51" s="50">
        <v>20000</v>
      </c>
      <c r="Q51" s="51"/>
    </row>
    <row r="52" spans="1:17" ht="19.5" customHeight="1">
      <c r="A52" s="69" t="s">
        <v>71</v>
      </c>
      <c r="B52" s="70">
        <v>28691</v>
      </c>
      <c r="C52" s="70">
        <v>28814</v>
      </c>
      <c r="D52" s="71">
        <f t="shared" si="0"/>
        <v>123</v>
      </c>
      <c r="E52" s="72">
        <f t="shared" si="1"/>
        <v>184000</v>
      </c>
      <c r="F52" s="72">
        <f t="shared" si="2"/>
        <v>18000</v>
      </c>
      <c r="G52" s="70">
        <v>7</v>
      </c>
      <c r="H52" s="70">
        <v>27</v>
      </c>
      <c r="I52" s="73">
        <f t="shared" si="3"/>
        <v>20</v>
      </c>
      <c r="J52" s="74">
        <f t="shared" si="4"/>
        <v>20</v>
      </c>
      <c r="K52" s="75">
        <f t="shared" si="5"/>
        <v>0</v>
      </c>
      <c r="L52" s="76">
        <f t="shared" si="6"/>
        <v>120000</v>
      </c>
      <c r="M52" s="76">
        <f t="shared" si="7"/>
        <v>322000</v>
      </c>
      <c r="N52" s="50">
        <v>2100</v>
      </c>
      <c r="O52" s="50">
        <v>29</v>
      </c>
      <c r="P52" s="50">
        <v>25000</v>
      </c>
      <c r="Q52" s="51"/>
    </row>
    <row r="53" spans="1:17" ht="19.5" customHeight="1">
      <c r="A53" s="69" t="s">
        <v>72</v>
      </c>
      <c r="B53" s="70">
        <v>32205</v>
      </c>
      <c r="C53" s="70">
        <v>32325</v>
      </c>
      <c r="D53" s="71">
        <f t="shared" si="0"/>
        <v>120</v>
      </c>
      <c r="E53" s="72">
        <f t="shared" si="1"/>
        <v>179000</v>
      </c>
      <c r="F53" s="72">
        <f t="shared" si="2"/>
        <v>18000</v>
      </c>
      <c r="G53" s="70">
        <v>9</v>
      </c>
      <c r="H53" s="70">
        <v>28</v>
      </c>
      <c r="I53" s="73">
        <f t="shared" si="3"/>
        <v>19</v>
      </c>
      <c r="J53" s="74">
        <f t="shared" si="4"/>
        <v>19</v>
      </c>
      <c r="K53" s="75">
        <f t="shared" si="5"/>
        <v>0</v>
      </c>
      <c r="L53" s="76">
        <f t="shared" si="6"/>
        <v>114000</v>
      </c>
      <c r="M53" s="76">
        <f t="shared" si="7"/>
        <v>311000</v>
      </c>
      <c r="N53" s="50">
        <v>2100</v>
      </c>
      <c r="O53" s="50">
        <v>29</v>
      </c>
      <c r="P53" s="50">
        <v>10000</v>
      </c>
      <c r="Q53" s="51"/>
    </row>
    <row r="54" spans="1:17" ht="19.5" customHeight="1">
      <c r="A54" s="69" t="s">
        <v>73</v>
      </c>
      <c r="B54" s="70">
        <v>28510</v>
      </c>
      <c r="C54" s="70">
        <v>28740</v>
      </c>
      <c r="D54" s="71">
        <f t="shared" si="0"/>
        <v>230</v>
      </c>
      <c r="E54" s="72">
        <f t="shared" si="1"/>
        <v>355000</v>
      </c>
      <c r="F54" s="72">
        <f t="shared" si="2"/>
        <v>36000</v>
      </c>
      <c r="G54" s="70">
        <v>8</v>
      </c>
      <c r="H54" s="70">
        <v>38</v>
      </c>
      <c r="I54" s="73">
        <f t="shared" si="3"/>
        <v>30</v>
      </c>
      <c r="J54" s="74">
        <f t="shared" si="4"/>
        <v>30</v>
      </c>
      <c r="K54" s="75">
        <f t="shared" si="5"/>
        <v>0</v>
      </c>
      <c r="L54" s="76">
        <f t="shared" si="6"/>
        <v>180000</v>
      </c>
      <c r="M54" s="76">
        <f t="shared" si="7"/>
        <v>571000</v>
      </c>
      <c r="N54" s="50">
        <v>2100</v>
      </c>
      <c r="O54" s="50">
        <v>30</v>
      </c>
      <c r="P54" s="50">
        <v>35000</v>
      </c>
      <c r="Q54" s="51"/>
    </row>
    <row r="55" spans="1:17" ht="19.5" customHeight="1">
      <c r="A55" s="69" t="s">
        <v>74</v>
      </c>
      <c r="B55" s="70">
        <v>31518</v>
      </c>
      <c r="C55" s="70">
        <v>31733</v>
      </c>
      <c r="D55" s="71">
        <f t="shared" si="0"/>
        <v>215</v>
      </c>
      <c r="E55" s="72">
        <f t="shared" si="1"/>
        <v>328000</v>
      </c>
      <c r="F55" s="72">
        <f t="shared" si="2"/>
        <v>33000</v>
      </c>
      <c r="G55" s="70">
        <v>3362</v>
      </c>
      <c r="H55" s="70">
        <v>3385</v>
      </c>
      <c r="I55" s="73">
        <f t="shared" si="3"/>
        <v>23</v>
      </c>
      <c r="J55" s="74">
        <f t="shared" si="4"/>
        <v>23</v>
      </c>
      <c r="K55" s="75">
        <f t="shared" si="5"/>
        <v>0</v>
      </c>
      <c r="L55" s="76">
        <f>ROUND((J55*6000+K55*13000),-3)</f>
        <v>138000</v>
      </c>
      <c r="M55" s="76">
        <f t="shared" si="7"/>
        <v>499000</v>
      </c>
      <c r="N55" s="50">
        <v>2100</v>
      </c>
      <c r="O55" s="50">
        <v>31</v>
      </c>
      <c r="P55" s="50"/>
      <c r="Q55" s="51"/>
    </row>
    <row r="56" spans="1:17" ht="19.5" customHeight="1">
      <c r="A56" s="69" t="s">
        <v>75</v>
      </c>
      <c r="B56" s="70">
        <v>22100</v>
      </c>
      <c r="C56" s="70">
        <v>22363</v>
      </c>
      <c r="D56" s="71">
        <f t="shared" si="0"/>
        <v>263</v>
      </c>
      <c r="E56" s="72">
        <f t="shared" si="1"/>
        <v>414000</v>
      </c>
      <c r="F56" s="72">
        <f t="shared" si="2"/>
        <v>41000</v>
      </c>
      <c r="G56" s="70">
        <v>2070</v>
      </c>
      <c r="H56" s="70">
        <v>2094</v>
      </c>
      <c r="I56" s="73">
        <f t="shared" si="3"/>
        <v>24</v>
      </c>
      <c r="J56" s="74">
        <f t="shared" si="4"/>
        <v>24</v>
      </c>
      <c r="K56" s="75">
        <f t="shared" si="5"/>
        <v>0</v>
      </c>
      <c r="L56" s="76">
        <f t="shared" si="6"/>
        <v>144000</v>
      </c>
      <c r="M56" s="76">
        <f t="shared" si="7"/>
        <v>599000</v>
      </c>
      <c r="N56" s="50">
        <v>2100</v>
      </c>
      <c r="O56" s="50">
        <v>29</v>
      </c>
      <c r="P56" s="50">
        <v>15000</v>
      </c>
      <c r="Q56" s="51"/>
    </row>
    <row r="57" spans="1:17" ht="19.5" customHeight="1">
      <c r="A57" s="69" t="s">
        <v>76</v>
      </c>
      <c r="B57" s="70">
        <v>7264</v>
      </c>
      <c r="C57" s="70">
        <v>7416</v>
      </c>
      <c r="D57" s="71">
        <f t="shared" si="0"/>
        <v>152</v>
      </c>
      <c r="E57" s="72">
        <f t="shared" si="1"/>
        <v>228000</v>
      </c>
      <c r="F57" s="72">
        <f t="shared" si="2"/>
        <v>23000</v>
      </c>
      <c r="G57" s="70">
        <v>9</v>
      </c>
      <c r="H57" s="70">
        <v>39</v>
      </c>
      <c r="I57" s="73">
        <f t="shared" si="3"/>
        <v>30</v>
      </c>
      <c r="J57" s="74">
        <f t="shared" si="4"/>
        <v>30</v>
      </c>
      <c r="K57" s="75">
        <f t="shared" si="5"/>
        <v>0</v>
      </c>
      <c r="L57" s="76">
        <f t="shared" si="6"/>
        <v>180000</v>
      </c>
      <c r="M57" s="76">
        <f t="shared" si="7"/>
        <v>431000</v>
      </c>
      <c r="N57" s="50">
        <v>2100</v>
      </c>
      <c r="O57" s="50">
        <v>5</v>
      </c>
      <c r="P57" s="50">
        <v>10000</v>
      </c>
      <c r="Q57" s="51"/>
    </row>
    <row r="58" spans="1:17" ht="19.5" customHeight="1">
      <c r="A58" s="69" t="s">
        <v>77</v>
      </c>
      <c r="B58" s="70">
        <v>32174</v>
      </c>
      <c r="C58" s="70">
        <v>32317</v>
      </c>
      <c r="D58" s="71">
        <f t="shared" si="0"/>
        <v>143</v>
      </c>
      <c r="E58" s="72">
        <f t="shared" si="1"/>
        <v>214000</v>
      </c>
      <c r="F58" s="72">
        <f t="shared" si="2"/>
        <v>21000</v>
      </c>
      <c r="G58" s="70">
        <v>7</v>
      </c>
      <c r="H58" s="70">
        <v>34</v>
      </c>
      <c r="I58" s="73">
        <f t="shared" si="3"/>
        <v>27</v>
      </c>
      <c r="J58" s="74">
        <f t="shared" si="4"/>
        <v>27</v>
      </c>
      <c r="K58" s="75">
        <f t="shared" si="5"/>
        <v>0</v>
      </c>
      <c r="L58" s="76">
        <f t="shared" si="6"/>
        <v>162000</v>
      </c>
      <c r="M58" s="76">
        <f t="shared" si="7"/>
        <v>397000</v>
      </c>
      <c r="N58" s="50">
        <v>2100</v>
      </c>
      <c r="O58" s="50">
        <v>8</v>
      </c>
      <c r="P58" s="50">
        <v>10000</v>
      </c>
      <c r="Q58" s="51"/>
    </row>
    <row r="59" spans="1:17" ht="19.5" customHeight="1">
      <c r="A59" s="69" t="s">
        <v>78</v>
      </c>
      <c r="B59" s="70">
        <v>38508</v>
      </c>
      <c r="C59" s="70">
        <v>38663</v>
      </c>
      <c r="D59" s="71">
        <f t="shared" si="0"/>
        <v>155</v>
      </c>
      <c r="E59" s="72">
        <f t="shared" si="1"/>
        <v>233000</v>
      </c>
      <c r="F59" s="72">
        <f t="shared" si="2"/>
        <v>23000</v>
      </c>
      <c r="G59" s="70">
        <v>5990</v>
      </c>
      <c r="H59" s="70">
        <v>6030</v>
      </c>
      <c r="I59" s="73">
        <f t="shared" si="3"/>
        <v>40</v>
      </c>
      <c r="J59" s="74">
        <f t="shared" si="4"/>
        <v>32</v>
      </c>
      <c r="K59" s="75">
        <f t="shared" si="5"/>
        <v>8</v>
      </c>
      <c r="L59" s="76">
        <f t="shared" si="6"/>
        <v>296000</v>
      </c>
      <c r="M59" s="76">
        <f t="shared" si="7"/>
        <v>552000</v>
      </c>
      <c r="N59" s="50">
        <v>2100</v>
      </c>
      <c r="O59" s="50">
        <v>22</v>
      </c>
      <c r="P59" s="50">
        <v>30000</v>
      </c>
      <c r="Q59" s="51"/>
    </row>
    <row r="60" spans="1:17" ht="19.5" customHeight="1">
      <c r="A60" s="69" t="s">
        <v>79</v>
      </c>
      <c r="B60" s="70">
        <v>36041</v>
      </c>
      <c r="C60" s="70">
        <v>36200</v>
      </c>
      <c r="D60" s="71">
        <f t="shared" si="0"/>
        <v>159</v>
      </c>
      <c r="E60" s="72">
        <f t="shared" si="1"/>
        <v>239000</v>
      </c>
      <c r="F60" s="72">
        <f t="shared" si="2"/>
        <v>24000</v>
      </c>
      <c r="G60" s="70">
        <v>864</v>
      </c>
      <c r="H60" s="70">
        <v>891</v>
      </c>
      <c r="I60" s="73">
        <f t="shared" si="3"/>
        <v>27</v>
      </c>
      <c r="J60" s="74">
        <f t="shared" si="4"/>
        <v>27</v>
      </c>
      <c r="K60" s="75">
        <f t="shared" si="5"/>
        <v>0</v>
      </c>
      <c r="L60" s="76">
        <f t="shared" si="6"/>
        <v>162000</v>
      </c>
      <c r="M60" s="76">
        <f t="shared" si="7"/>
        <v>425000</v>
      </c>
      <c r="N60" s="50">
        <v>2100</v>
      </c>
      <c r="O60" s="50">
        <v>37</v>
      </c>
      <c r="P60" s="50">
        <v>40000</v>
      </c>
      <c r="Q60" s="51"/>
    </row>
    <row r="61" spans="1:17" ht="19.5" customHeight="1">
      <c r="A61" s="69" t="s">
        <v>80</v>
      </c>
      <c r="B61" s="70">
        <v>27536</v>
      </c>
      <c r="C61" s="70">
        <v>27769</v>
      </c>
      <c r="D61" s="71">
        <f t="shared" si="0"/>
        <v>233</v>
      </c>
      <c r="E61" s="72">
        <f t="shared" si="1"/>
        <v>361000</v>
      </c>
      <c r="F61" s="72">
        <f t="shared" si="2"/>
        <v>36000</v>
      </c>
      <c r="G61" s="70">
        <v>0</v>
      </c>
      <c r="H61" s="70">
        <v>21</v>
      </c>
      <c r="I61" s="73">
        <f t="shared" si="3"/>
        <v>21</v>
      </c>
      <c r="J61" s="74">
        <f t="shared" si="4"/>
        <v>21</v>
      </c>
      <c r="K61" s="75">
        <f t="shared" si="5"/>
        <v>0</v>
      </c>
      <c r="L61" s="76">
        <f t="shared" si="6"/>
        <v>126000</v>
      </c>
      <c r="M61" s="76">
        <f t="shared" si="7"/>
        <v>523000</v>
      </c>
      <c r="N61" s="50">
        <v>2100</v>
      </c>
      <c r="O61" s="50">
        <v>40</v>
      </c>
      <c r="P61" s="50">
        <v>10000</v>
      </c>
      <c r="Q61" s="51"/>
    </row>
    <row r="62" spans="1:17" ht="19.5" customHeight="1">
      <c r="A62" s="69" t="s">
        <v>81</v>
      </c>
      <c r="B62" s="70">
        <v>29969</v>
      </c>
      <c r="C62" s="70">
        <v>30165</v>
      </c>
      <c r="D62" s="71">
        <f t="shared" si="0"/>
        <v>196</v>
      </c>
      <c r="E62" s="72">
        <f t="shared" si="1"/>
        <v>296000</v>
      </c>
      <c r="F62" s="72">
        <f t="shared" si="2"/>
        <v>30000</v>
      </c>
      <c r="G62" s="70">
        <v>20</v>
      </c>
      <c r="H62" s="70">
        <v>43</v>
      </c>
      <c r="I62" s="73">
        <f t="shared" si="3"/>
        <v>23</v>
      </c>
      <c r="J62" s="74">
        <f t="shared" si="4"/>
        <v>23</v>
      </c>
      <c r="K62" s="75">
        <f t="shared" si="5"/>
        <v>0</v>
      </c>
      <c r="L62" s="76">
        <f t="shared" si="6"/>
        <v>138000</v>
      </c>
      <c r="M62" s="76">
        <f t="shared" si="7"/>
        <v>464000</v>
      </c>
      <c r="N62" s="50">
        <v>2100</v>
      </c>
      <c r="O62" s="50">
        <v>65</v>
      </c>
      <c r="P62" s="50">
        <v>45000</v>
      </c>
      <c r="Q62" s="51"/>
    </row>
    <row r="63" spans="1:17" ht="19.5" customHeight="1">
      <c r="A63" s="69" t="s">
        <v>82</v>
      </c>
      <c r="B63" s="70">
        <v>32028</v>
      </c>
      <c r="C63" s="70">
        <v>32194</v>
      </c>
      <c r="D63" s="71">
        <f t="shared" si="0"/>
        <v>166</v>
      </c>
      <c r="E63" s="72">
        <f t="shared" si="1"/>
        <v>250000</v>
      </c>
      <c r="F63" s="72">
        <f t="shared" si="2"/>
        <v>25000</v>
      </c>
      <c r="G63" s="70">
        <v>1712</v>
      </c>
      <c r="H63" s="70">
        <v>1742</v>
      </c>
      <c r="I63" s="73">
        <f t="shared" si="3"/>
        <v>30</v>
      </c>
      <c r="J63" s="74">
        <f t="shared" si="4"/>
        <v>30</v>
      </c>
      <c r="K63" s="75">
        <f t="shared" si="5"/>
        <v>0</v>
      </c>
      <c r="L63" s="76">
        <f t="shared" si="6"/>
        <v>180000</v>
      </c>
      <c r="M63" s="76">
        <f t="shared" si="7"/>
        <v>455000</v>
      </c>
      <c r="N63" s="50">
        <v>2100</v>
      </c>
      <c r="O63" s="50">
        <v>54</v>
      </c>
      <c r="P63" s="50">
        <v>15000</v>
      </c>
      <c r="Q63" s="51"/>
    </row>
    <row r="64" spans="1:17" ht="19.5" customHeight="1">
      <c r="A64" s="69" t="s">
        <v>83</v>
      </c>
      <c r="B64" s="70">
        <v>34047</v>
      </c>
      <c r="C64" s="70">
        <v>34327</v>
      </c>
      <c r="D64" s="71">
        <f t="shared" si="0"/>
        <v>280</v>
      </c>
      <c r="E64" s="72">
        <f t="shared" si="1"/>
        <v>445000</v>
      </c>
      <c r="F64" s="72">
        <f t="shared" si="2"/>
        <v>45000</v>
      </c>
      <c r="G64" s="70">
        <v>955</v>
      </c>
      <c r="H64" s="70">
        <v>984</v>
      </c>
      <c r="I64" s="73">
        <f t="shared" si="3"/>
        <v>29</v>
      </c>
      <c r="J64" s="74">
        <f t="shared" si="4"/>
        <v>29</v>
      </c>
      <c r="K64" s="75">
        <f t="shared" si="5"/>
        <v>0</v>
      </c>
      <c r="L64" s="76">
        <f t="shared" si="6"/>
        <v>174000</v>
      </c>
      <c r="M64" s="76">
        <f t="shared" si="7"/>
        <v>664000</v>
      </c>
      <c r="N64" s="50">
        <v>2100</v>
      </c>
      <c r="O64" s="50">
        <v>0</v>
      </c>
      <c r="P64" s="50"/>
      <c r="Q64" s="51"/>
    </row>
    <row r="65" spans="1:17" ht="19.5" customHeight="1">
      <c r="A65" s="69" t="s">
        <v>84</v>
      </c>
      <c r="B65" s="70">
        <v>32893</v>
      </c>
      <c r="C65" s="70">
        <v>33060</v>
      </c>
      <c r="D65" s="71">
        <f t="shared" si="0"/>
        <v>167</v>
      </c>
      <c r="E65" s="72">
        <f t="shared" si="1"/>
        <v>251000</v>
      </c>
      <c r="F65" s="72">
        <f t="shared" si="2"/>
        <v>25000</v>
      </c>
      <c r="G65" s="70">
        <v>2064</v>
      </c>
      <c r="H65" s="70">
        <v>2098</v>
      </c>
      <c r="I65" s="73">
        <f t="shared" si="3"/>
        <v>34</v>
      </c>
      <c r="J65" s="74">
        <f t="shared" si="4"/>
        <v>32</v>
      </c>
      <c r="K65" s="75">
        <f t="shared" si="5"/>
        <v>2</v>
      </c>
      <c r="L65" s="76">
        <f t="shared" si="6"/>
        <v>218000</v>
      </c>
      <c r="M65" s="76">
        <f t="shared" si="7"/>
        <v>494000</v>
      </c>
      <c r="N65" s="50">
        <v>2100</v>
      </c>
      <c r="O65" s="50">
        <v>16</v>
      </c>
      <c r="P65" s="50">
        <v>40000</v>
      </c>
      <c r="Q65" s="51"/>
    </row>
    <row r="66" spans="1:17" ht="19.5" customHeight="1">
      <c r="A66" s="69" t="s">
        <v>85</v>
      </c>
      <c r="B66" s="70">
        <v>12629</v>
      </c>
      <c r="C66" s="70">
        <v>12844</v>
      </c>
      <c r="D66" s="71">
        <f t="shared" si="0"/>
        <v>215</v>
      </c>
      <c r="E66" s="72">
        <f t="shared" si="1"/>
        <v>328000</v>
      </c>
      <c r="F66" s="72">
        <f t="shared" si="2"/>
        <v>33000</v>
      </c>
      <c r="G66" s="70">
        <v>4623</v>
      </c>
      <c r="H66" s="70">
        <v>4647</v>
      </c>
      <c r="I66" s="73">
        <f t="shared" si="3"/>
        <v>24</v>
      </c>
      <c r="J66" s="74">
        <f t="shared" si="4"/>
        <v>24</v>
      </c>
      <c r="K66" s="75">
        <f t="shared" si="5"/>
        <v>0</v>
      </c>
      <c r="L66" s="76">
        <f t="shared" si="6"/>
        <v>144000</v>
      </c>
      <c r="M66" s="76">
        <f t="shared" si="7"/>
        <v>505000</v>
      </c>
      <c r="N66" s="50">
        <v>2100</v>
      </c>
      <c r="O66" s="50">
        <v>18</v>
      </c>
      <c r="P66" s="50">
        <v>45000</v>
      </c>
      <c r="Q66" s="51"/>
    </row>
    <row r="67" spans="1:17" ht="19.5" customHeight="1">
      <c r="A67" s="69" t="s">
        <v>86</v>
      </c>
      <c r="B67" s="70">
        <v>31183</v>
      </c>
      <c r="C67" s="70">
        <v>31365</v>
      </c>
      <c r="D67" s="71">
        <f t="shared" si="0"/>
        <v>182</v>
      </c>
      <c r="E67" s="72">
        <f t="shared" si="1"/>
        <v>274000</v>
      </c>
      <c r="F67" s="72">
        <f t="shared" si="2"/>
        <v>27000</v>
      </c>
      <c r="G67" s="70">
        <v>616</v>
      </c>
      <c r="H67" s="70">
        <v>637</v>
      </c>
      <c r="I67" s="73">
        <f t="shared" si="3"/>
        <v>21</v>
      </c>
      <c r="J67" s="74">
        <f t="shared" si="4"/>
        <v>21</v>
      </c>
      <c r="K67" s="75">
        <f t="shared" si="5"/>
        <v>0</v>
      </c>
      <c r="L67" s="76">
        <f t="shared" si="6"/>
        <v>126000</v>
      </c>
      <c r="M67" s="76">
        <f t="shared" si="7"/>
        <v>427000</v>
      </c>
      <c r="N67" s="50">
        <v>2100</v>
      </c>
      <c r="O67" s="50">
        <v>16</v>
      </c>
      <c r="P67" s="50">
        <v>70000</v>
      </c>
      <c r="Q67" s="51"/>
    </row>
    <row r="68" spans="1:17" ht="19.5" customHeight="1">
      <c r="A68" s="69" t="s">
        <v>87</v>
      </c>
      <c r="B68" s="70">
        <v>30084</v>
      </c>
      <c r="C68" s="70">
        <v>30228</v>
      </c>
      <c r="D68" s="71">
        <f t="shared" si="0"/>
        <v>144</v>
      </c>
      <c r="E68" s="72">
        <f t="shared" si="1"/>
        <v>216000</v>
      </c>
      <c r="F68" s="72">
        <f t="shared" si="2"/>
        <v>22000</v>
      </c>
      <c r="G68" s="70">
        <v>3302</v>
      </c>
      <c r="H68" s="70">
        <v>3328</v>
      </c>
      <c r="I68" s="73">
        <f t="shared" si="3"/>
        <v>26</v>
      </c>
      <c r="J68" s="74">
        <f t="shared" si="4"/>
        <v>26</v>
      </c>
      <c r="K68" s="75">
        <f t="shared" si="5"/>
        <v>0</v>
      </c>
      <c r="L68" s="76">
        <f t="shared" si="6"/>
        <v>156000</v>
      </c>
      <c r="M68" s="76">
        <f t="shared" si="7"/>
        <v>394000</v>
      </c>
      <c r="N68" s="50">
        <v>2100</v>
      </c>
      <c r="O68" s="50">
        <v>0</v>
      </c>
      <c r="P68" s="50">
        <v>10000</v>
      </c>
      <c r="Q68" s="51"/>
    </row>
    <row r="69" spans="1:17" ht="19.5" customHeight="1">
      <c r="A69" s="69" t="s">
        <v>88</v>
      </c>
      <c r="B69" s="70">
        <v>26675</v>
      </c>
      <c r="C69" s="70">
        <v>26873</v>
      </c>
      <c r="D69" s="71">
        <f t="shared" si="0"/>
        <v>198</v>
      </c>
      <c r="E69" s="72">
        <f t="shared" si="1"/>
        <v>299000</v>
      </c>
      <c r="F69" s="72">
        <f t="shared" si="2"/>
        <v>30000</v>
      </c>
      <c r="G69" s="70">
        <v>7</v>
      </c>
      <c r="H69" s="70">
        <v>35</v>
      </c>
      <c r="I69" s="73">
        <f t="shared" si="3"/>
        <v>28</v>
      </c>
      <c r="J69" s="74">
        <f t="shared" si="4"/>
        <v>28</v>
      </c>
      <c r="K69" s="75">
        <f t="shared" si="5"/>
        <v>0</v>
      </c>
      <c r="L69" s="76">
        <f t="shared" si="6"/>
        <v>168000</v>
      </c>
      <c r="M69" s="76">
        <f t="shared" si="7"/>
        <v>497000</v>
      </c>
      <c r="N69" s="50">
        <v>2100</v>
      </c>
      <c r="O69" s="50">
        <v>0</v>
      </c>
      <c r="P69" s="50">
        <v>25000</v>
      </c>
      <c r="Q69" s="51"/>
    </row>
    <row r="70" spans="1:17" ht="19.5" customHeight="1">
      <c r="A70" s="69" t="s">
        <v>89</v>
      </c>
      <c r="B70" s="70">
        <v>26769</v>
      </c>
      <c r="C70" s="70">
        <v>26920</v>
      </c>
      <c r="D70" s="71">
        <f t="shared" si="0"/>
        <v>151</v>
      </c>
      <c r="E70" s="72">
        <f t="shared" si="1"/>
        <v>227000</v>
      </c>
      <c r="F70" s="72">
        <f t="shared" si="2"/>
        <v>23000</v>
      </c>
      <c r="G70" s="70">
        <v>1732</v>
      </c>
      <c r="H70" s="70">
        <v>1759</v>
      </c>
      <c r="I70" s="73">
        <f t="shared" si="3"/>
        <v>27</v>
      </c>
      <c r="J70" s="74">
        <f t="shared" si="4"/>
        <v>27</v>
      </c>
      <c r="K70" s="75">
        <f t="shared" si="5"/>
        <v>0</v>
      </c>
      <c r="L70" s="76">
        <f t="shared" si="6"/>
        <v>162000</v>
      </c>
      <c r="M70" s="76">
        <f t="shared" si="7"/>
        <v>412000</v>
      </c>
      <c r="N70" s="50">
        <v>2100</v>
      </c>
      <c r="O70" s="50">
        <v>0</v>
      </c>
      <c r="P70" s="50">
        <v>55000</v>
      </c>
      <c r="Q70" s="51"/>
    </row>
    <row r="71" spans="1:17" ht="19.5" customHeight="1">
      <c r="A71" s="69" t="s">
        <v>90</v>
      </c>
      <c r="B71" s="70">
        <v>30146</v>
      </c>
      <c r="C71" s="70">
        <v>30340</v>
      </c>
      <c r="D71" s="71">
        <f t="shared" si="0"/>
        <v>194</v>
      </c>
      <c r="E71" s="72">
        <f t="shared" si="1"/>
        <v>293000</v>
      </c>
      <c r="F71" s="72">
        <f t="shared" si="2"/>
        <v>29000</v>
      </c>
      <c r="G71" s="70">
        <v>1705</v>
      </c>
      <c r="H71" s="70">
        <v>1736</v>
      </c>
      <c r="I71" s="73">
        <f t="shared" si="3"/>
        <v>31</v>
      </c>
      <c r="J71" s="74">
        <f t="shared" si="4"/>
        <v>31</v>
      </c>
      <c r="K71" s="75">
        <f t="shared" si="5"/>
        <v>0</v>
      </c>
      <c r="L71" s="76">
        <f t="shared" si="6"/>
        <v>186000</v>
      </c>
      <c r="M71" s="76">
        <f t="shared" si="7"/>
        <v>508000</v>
      </c>
      <c r="N71" s="50">
        <v>2100</v>
      </c>
      <c r="O71" s="50">
        <v>24</v>
      </c>
      <c r="P71" s="50">
        <v>20000</v>
      </c>
      <c r="Q71" s="51"/>
    </row>
    <row r="72" spans="1:17" ht="19.5" customHeight="1">
      <c r="A72" s="69" t="s">
        <v>91</v>
      </c>
      <c r="B72" s="70">
        <v>6676</v>
      </c>
      <c r="C72" s="70">
        <v>6823</v>
      </c>
      <c r="D72" s="71">
        <f t="shared" si="0"/>
        <v>147</v>
      </c>
      <c r="E72" s="72">
        <f t="shared" si="1"/>
        <v>220000</v>
      </c>
      <c r="F72" s="72">
        <f t="shared" si="2"/>
        <v>22000</v>
      </c>
      <c r="G72" s="70">
        <v>17</v>
      </c>
      <c r="H72" s="70">
        <v>27</v>
      </c>
      <c r="I72" s="73">
        <f t="shared" si="3"/>
        <v>10</v>
      </c>
      <c r="J72" s="74">
        <f t="shared" si="4"/>
        <v>10</v>
      </c>
      <c r="K72" s="75">
        <f t="shared" si="5"/>
        <v>0</v>
      </c>
      <c r="L72" s="76">
        <f t="shared" si="6"/>
        <v>60000</v>
      </c>
      <c r="M72" s="76">
        <f t="shared" si="7"/>
        <v>302000</v>
      </c>
      <c r="N72" s="50">
        <v>2100</v>
      </c>
      <c r="O72" s="50">
        <v>19</v>
      </c>
      <c r="P72" s="50">
        <v>25000</v>
      </c>
      <c r="Q72" s="51"/>
    </row>
    <row r="73" spans="1:17" ht="19.5" customHeight="1">
      <c r="A73" s="69" t="s">
        <v>92</v>
      </c>
      <c r="B73" s="70">
        <v>30893</v>
      </c>
      <c r="C73" s="70">
        <v>30993</v>
      </c>
      <c r="D73" s="71">
        <f t="shared" si="0"/>
        <v>100</v>
      </c>
      <c r="E73" s="72">
        <f t="shared" si="1"/>
        <v>148000</v>
      </c>
      <c r="F73" s="72">
        <f t="shared" si="2"/>
        <v>15000</v>
      </c>
      <c r="G73" s="70">
        <v>737</v>
      </c>
      <c r="H73" s="70">
        <v>767</v>
      </c>
      <c r="I73" s="73">
        <f t="shared" si="3"/>
        <v>30</v>
      </c>
      <c r="J73" s="74">
        <f t="shared" si="4"/>
        <v>30</v>
      </c>
      <c r="K73" s="75">
        <f t="shared" si="5"/>
        <v>0</v>
      </c>
      <c r="L73" s="76">
        <f t="shared" si="6"/>
        <v>180000</v>
      </c>
      <c r="M73" s="76">
        <f t="shared" si="7"/>
        <v>343000</v>
      </c>
      <c r="N73" s="50">
        <v>2100</v>
      </c>
      <c r="O73" s="50">
        <v>61</v>
      </c>
      <c r="P73" s="50">
        <v>20000</v>
      </c>
      <c r="Q73" s="51"/>
    </row>
    <row r="74" spans="1:17" ht="19.5" customHeight="1">
      <c r="A74" s="69" t="s">
        <v>93</v>
      </c>
      <c r="B74" s="70">
        <v>32897</v>
      </c>
      <c r="C74" s="70">
        <v>33205</v>
      </c>
      <c r="D74" s="71">
        <f t="shared" si="0"/>
        <v>308</v>
      </c>
      <c r="E74" s="72">
        <f t="shared" si="1"/>
        <v>495000</v>
      </c>
      <c r="F74" s="72">
        <f t="shared" si="2"/>
        <v>50000</v>
      </c>
      <c r="G74" s="70">
        <v>1002</v>
      </c>
      <c r="H74" s="70">
        <v>1023</v>
      </c>
      <c r="I74" s="73">
        <f t="shared" si="3"/>
        <v>21</v>
      </c>
      <c r="J74" s="74">
        <f t="shared" si="4"/>
        <v>21</v>
      </c>
      <c r="K74" s="75">
        <f t="shared" si="5"/>
        <v>0</v>
      </c>
      <c r="L74" s="76">
        <f t="shared" si="6"/>
        <v>126000</v>
      </c>
      <c r="M74" s="76">
        <f t="shared" si="7"/>
        <v>671000</v>
      </c>
      <c r="N74" s="50">
        <v>2100</v>
      </c>
      <c r="O74" s="50">
        <v>21</v>
      </c>
      <c r="P74" s="50">
        <v>20000</v>
      </c>
      <c r="Q74" s="51"/>
    </row>
    <row r="75" spans="1:17" ht="19.5" customHeight="1">
      <c r="A75" s="69" t="s">
        <v>94</v>
      </c>
      <c r="B75" s="70">
        <v>30794</v>
      </c>
      <c r="C75" s="70">
        <v>30988</v>
      </c>
      <c r="D75" s="71">
        <f t="shared" si="0"/>
        <v>194</v>
      </c>
      <c r="E75" s="72">
        <f t="shared" si="1"/>
        <v>293000</v>
      </c>
      <c r="F75" s="72">
        <f t="shared" si="2"/>
        <v>29000</v>
      </c>
      <c r="G75" s="70">
        <v>1215</v>
      </c>
      <c r="H75" s="70">
        <v>1244</v>
      </c>
      <c r="I75" s="73">
        <f t="shared" si="3"/>
        <v>29</v>
      </c>
      <c r="J75" s="74">
        <f t="shared" si="4"/>
        <v>29</v>
      </c>
      <c r="K75" s="75">
        <f t="shared" si="5"/>
        <v>0</v>
      </c>
      <c r="L75" s="76">
        <f t="shared" si="6"/>
        <v>174000</v>
      </c>
      <c r="M75" s="76">
        <f t="shared" si="7"/>
        <v>496000</v>
      </c>
      <c r="N75" s="50">
        <v>2100</v>
      </c>
      <c r="O75" s="50">
        <v>36</v>
      </c>
      <c r="P75" s="50">
        <v>45000</v>
      </c>
      <c r="Q75" s="51"/>
    </row>
    <row r="76" spans="1:17" ht="19.5" customHeight="1">
      <c r="A76" s="69" t="s">
        <v>95</v>
      </c>
      <c r="B76" s="70">
        <v>27624</v>
      </c>
      <c r="C76" s="70">
        <v>27796</v>
      </c>
      <c r="D76" s="71">
        <f t="shared" si="0"/>
        <v>172</v>
      </c>
      <c r="E76" s="72">
        <f t="shared" si="1"/>
        <v>259000</v>
      </c>
      <c r="F76" s="72">
        <f t="shared" si="2"/>
        <v>26000</v>
      </c>
      <c r="G76" s="70">
        <v>4</v>
      </c>
      <c r="H76" s="70">
        <v>28</v>
      </c>
      <c r="I76" s="73">
        <f t="shared" si="3"/>
        <v>24</v>
      </c>
      <c r="J76" s="74">
        <f t="shared" si="4"/>
        <v>24</v>
      </c>
      <c r="K76" s="75">
        <f t="shared" si="5"/>
        <v>0</v>
      </c>
      <c r="L76" s="76">
        <f t="shared" si="6"/>
        <v>144000</v>
      </c>
      <c r="M76" s="76">
        <f t="shared" si="7"/>
        <v>429000</v>
      </c>
      <c r="N76" s="50">
        <v>2100</v>
      </c>
      <c r="O76" s="50">
        <v>28</v>
      </c>
      <c r="P76" s="50">
        <v>25000</v>
      </c>
      <c r="Q76" s="51"/>
    </row>
    <row r="77" spans="1:17" ht="19.5" customHeight="1">
      <c r="A77" s="69" t="s">
        <v>96</v>
      </c>
      <c r="B77" s="70">
        <v>36876</v>
      </c>
      <c r="C77" s="70">
        <v>37109</v>
      </c>
      <c r="D77" s="71">
        <f t="shared" si="0"/>
        <v>233</v>
      </c>
      <c r="E77" s="72">
        <f t="shared" si="1"/>
        <v>361000</v>
      </c>
      <c r="F77" s="72">
        <f t="shared" si="2"/>
        <v>36000</v>
      </c>
      <c r="G77" s="70">
        <v>1680</v>
      </c>
      <c r="H77" s="70">
        <v>1717</v>
      </c>
      <c r="I77" s="73">
        <f t="shared" si="3"/>
        <v>37</v>
      </c>
      <c r="J77" s="74">
        <f t="shared" si="4"/>
        <v>32</v>
      </c>
      <c r="K77" s="75">
        <f t="shared" si="5"/>
        <v>5</v>
      </c>
      <c r="L77" s="76">
        <f t="shared" si="6"/>
        <v>257000</v>
      </c>
      <c r="M77" s="76">
        <f t="shared" si="7"/>
        <v>654000</v>
      </c>
      <c r="N77" s="50">
        <v>2100</v>
      </c>
      <c r="O77" s="50">
        <v>15</v>
      </c>
      <c r="P77" s="50">
        <v>40000</v>
      </c>
      <c r="Q77" s="51"/>
    </row>
    <row r="78" spans="1:17" ht="19.5" customHeight="1">
      <c r="A78" s="69" t="s">
        <v>97</v>
      </c>
      <c r="B78" s="70">
        <v>28403</v>
      </c>
      <c r="C78" s="70">
        <v>28604</v>
      </c>
      <c r="D78" s="71">
        <f t="shared" ref="D78:D93" si="8">C78-B78</f>
        <v>201</v>
      </c>
      <c r="E78" s="72">
        <f t="shared" ref="E78:E92" si="9">ROUND(IF(D78&gt;800,(D78-800)*2587+2503*200+2242*200+1786*200+1533*100+100*1484,IF(D78&gt;600,(D78-600)*2503+200*2242+200*1786+100*1533+100*1484,IF(D78&gt;400,(D78-400)*2242+200*1786+100*1533+100*1484,IF(D78&gt;200,(D78-200)*1786+100*1533+100*1484,IF(D78&gt;100,(D78-100)*1533+100*1484,D78*1484))))),-3)</f>
        <v>303000</v>
      </c>
      <c r="F78" s="72">
        <f t="shared" ref="F78:F92" si="10">ROUND(E78*10%,-3)</f>
        <v>30000</v>
      </c>
      <c r="G78" s="70">
        <v>5</v>
      </c>
      <c r="H78" s="70">
        <v>25</v>
      </c>
      <c r="I78" s="73">
        <f t="shared" ref="I78:I93" si="11">H78-G78</f>
        <v>20</v>
      </c>
      <c r="J78" s="74">
        <f t="shared" ref="J78:J92" si="12">IF(I78&lt;=32,I78,32)</f>
        <v>20</v>
      </c>
      <c r="K78" s="75">
        <f t="shared" ref="K78:K92" si="13">IF(I78&gt;32,I78-32,0)</f>
        <v>0</v>
      </c>
      <c r="L78" s="76">
        <f t="shared" ref="L78:L92" si="14">ROUND((J78*6000+K78*13000),-3)</f>
        <v>120000</v>
      </c>
      <c r="M78" s="76">
        <f t="shared" ref="M78:M92" si="15">ROUND(E78+F78+L78,-3)</f>
        <v>453000</v>
      </c>
      <c r="N78" s="50">
        <v>2100</v>
      </c>
      <c r="O78" s="50">
        <v>29</v>
      </c>
      <c r="P78" s="50"/>
      <c r="Q78" s="51"/>
    </row>
    <row r="79" spans="1:17" ht="19.5" customHeight="1">
      <c r="A79" s="69" t="s">
        <v>98</v>
      </c>
      <c r="B79" s="70">
        <v>7768</v>
      </c>
      <c r="C79" s="70">
        <v>7921</v>
      </c>
      <c r="D79" s="71">
        <f t="shared" si="8"/>
        <v>153</v>
      </c>
      <c r="E79" s="72">
        <f t="shared" si="9"/>
        <v>230000</v>
      </c>
      <c r="F79" s="72">
        <f t="shared" si="10"/>
        <v>23000</v>
      </c>
      <c r="G79" s="70">
        <v>1535</v>
      </c>
      <c r="H79" s="70">
        <v>1558</v>
      </c>
      <c r="I79" s="73">
        <f t="shared" si="11"/>
        <v>23</v>
      </c>
      <c r="J79" s="74">
        <f t="shared" si="12"/>
        <v>23</v>
      </c>
      <c r="K79" s="75">
        <f t="shared" si="13"/>
        <v>0</v>
      </c>
      <c r="L79" s="76">
        <f t="shared" si="14"/>
        <v>138000</v>
      </c>
      <c r="M79" s="76">
        <f t="shared" si="15"/>
        <v>391000</v>
      </c>
      <c r="N79" s="50">
        <v>2100</v>
      </c>
      <c r="O79" s="50">
        <v>17</v>
      </c>
      <c r="P79" s="50"/>
      <c r="Q79" s="51"/>
    </row>
    <row r="80" spans="1:17" ht="19.5" customHeight="1">
      <c r="A80" s="69" t="s">
        <v>99</v>
      </c>
      <c r="B80" s="70">
        <v>35954</v>
      </c>
      <c r="C80" s="70">
        <v>36255</v>
      </c>
      <c r="D80" s="71">
        <f t="shared" si="8"/>
        <v>301</v>
      </c>
      <c r="E80" s="72">
        <f t="shared" si="9"/>
        <v>482000</v>
      </c>
      <c r="F80" s="72">
        <f t="shared" si="10"/>
        <v>48000</v>
      </c>
      <c r="G80" s="70">
        <v>1439</v>
      </c>
      <c r="H80" s="70">
        <v>1465</v>
      </c>
      <c r="I80" s="73">
        <f t="shared" si="11"/>
        <v>26</v>
      </c>
      <c r="J80" s="74">
        <f t="shared" si="12"/>
        <v>26</v>
      </c>
      <c r="K80" s="75">
        <f t="shared" si="13"/>
        <v>0</v>
      </c>
      <c r="L80" s="76">
        <f t="shared" si="14"/>
        <v>156000</v>
      </c>
      <c r="M80" s="76">
        <f t="shared" si="15"/>
        <v>686000</v>
      </c>
      <c r="N80" s="50">
        <v>2100</v>
      </c>
      <c r="O80" s="50">
        <v>8</v>
      </c>
      <c r="P80" s="50">
        <v>20000</v>
      </c>
      <c r="Q80" s="51"/>
    </row>
    <row r="81" spans="1:17" ht="19.5" customHeight="1">
      <c r="A81" s="69" t="s">
        <v>100</v>
      </c>
      <c r="B81" s="70">
        <v>31223</v>
      </c>
      <c r="C81" s="70">
        <v>31379</v>
      </c>
      <c r="D81" s="71">
        <f t="shared" si="8"/>
        <v>156</v>
      </c>
      <c r="E81" s="72">
        <f t="shared" si="9"/>
        <v>234000</v>
      </c>
      <c r="F81" s="72">
        <f t="shared" si="10"/>
        <v>23000</v>
      </c>
      <c r="G81" s="70">
        <v>420</v>
      </c>
      <c r="H81" s="70">
        <v>445</v>
      </c>
      <c r="I81" s="73">
        <f t="shared" si="11"/>
        <v>25</v>
      </c>
      <c r="J81" s="74">
        <f t="shared" si="12"/>
        <v>25</v>
      </c>
      <c r="K81" s="75">
        <f t="shared" si="13"/>
        <v>0</v>
      </c>
      <c r="L81" s="76">
        <f t="shared" si="14"/>
        <v>150000</v>
      </c>
      <c r="M81" s="76">
        <f t="shared" si="15"/>
        <v>407000</v>
      </c>
      <c r="N81" s="50">
        <v>2100</v>
      </c>
      <c r="O81" s="50">
        <v>14</v>
      </c>
      <c r="P81" s="50">
        <v>10000</v>
      </c>
      <c r="Q81" s="51"/>
    </row>
    <row r="82" spans="1:17" ht="19.5" customHeight="1">
      <c r="A82" s="69" t="s">
        <v>101</v>
      </c>
      <c r="B82" s="70">
        <v>30654</v>
      </c>
      <c r="C82" s="70">
        <v>30845</v>
      </c>
      <c r="D82" s="71">
        <f t="shared" si="8"/>
        <v>191</v>
      </c>
      <c r="E82" s="72">
        <f t="shared" si="9"/>
        <v>288000</v>
      </c>
      <c r="F82" s="72">
        <f t="shared" si="10"/>
        <v>29000</v>
      </c>
      <c r="G82" s="70">
        <v>1121</v>
      </c>
      <c r="H82" s="70">
        <v>1147</v>
      </c>
      <c r="I82" s="73">
        <f t="shared" si="11"/>
        <v>26</v>
      </c>
      <c r="J82" s="74">
        <f t="shared" si="12"/>
        <v>26</v>
      </c>
      <c r="K82" s="75">
        <f t="shared" si="13"/>
        <v>0</v>
      </c>
      <c r="L82" s="76">
        <f t="shared" si="14"/>
        <v>156000</v>
      </c>
      <c r="M82" s="76">
        <f t="shared" si="15"/>
        <v>473000</v>
      </c>
      <c r="N82" s="50">
        <v>2100</v>
      </c>
      <c r="O82" s="50">
        <v>18</v>
      </c>
      <c r="P82" s="50">
        <v>20000</v>
      </c>
      <c r="Q82" s="51"/>
    </row>
    <row r="83" spans="1:17" ht="19.5" customHeight="1">
      <c r="A83" s="69" t="s">
        <v>102</v>
      </c>
      <c r="B83" s="70">
        <v>34672</v>
      </c>
      <c r="C83" s="70">
        <v>34835</v>
      </c>
      <c r="D83" s="71">
        <f t="shared" si="8"/>
        <v>163</v>
      </c>
      <c r="E83" s="72">
        <f t="shared" si="9"/>
        <v>245000</v>
      </c>
      <c r="F83" s="72">
        <f t="shared" si="10"/>
        <v>25000</v>
      </c>
      <c r="G83" s="70">
        <v>74</v>
      </c>
      <c r="H83" s="70">
        <v>86</v>
      </c>
      <c r="I83" s="73">
        <f t="shared" si="11"/>
        <v>12</v>
      </c>
      <c r="J83" s="74">
        <f t="shared" si="12"/>
        <v>12</v>
      </c>
      <c r="K83" s="75">
        <f t="shared" si="13"/>
        <v>0</v>
      </c>
      <c r="L83" s="76">
        <f t="shared" si="14"/>
        <v>72000</v>
      </c>
      <c r="M83" s="76">
        <f t="shared" si="15"/>
        <v>342000</v>
      </c>
      <c r="N83" s="50">
        <v>2100</v>
      </c>
      <c r="O83" s="50">
        <v>13</v>
      </c>
      <c r="P83" s="50">
        <v>20000</v>
      </c>
      <c r="Q83" s="51"/>
    </row>
    <row r="84" spans="1:17" ht="19.5" customHeight="1">
      <c r="A84" s="69" t="s">
        <v>103</v>
      </c>
      <c r="B84" s="70">
        <v>32771</v>
      </c>
      <c r="C84" s="70">
        <v>32904</v>
      </c>
      <c r="D84" s="71">
        <f t="shared" si="8"/>
        <v>133</v>
      </c>
      <c r="E84" s="72">
        <f t="shared" si="9"/>
        <v>199000</v>
      </c>
      <c r="F84" s="72">
        <f t="shared" si="10"/>
        <v>20000</v>
      </c>
      <c r="G84" s="70">
        <v>40</v>
      </c>
      <c r="H84" s="70">
        <v>58</v>
      </c>
      <c r="I84" s="73">
        <f t="shared" si="11"/>
        <v>18</v>
      </c>
      <c r="J84" s="74">
        <f t="shared" si="12"/>
        <v>18</v>
      </c>
      <c r="K84" s="75">
        <f t="shared" si="13"/>
        <v>0</v>
      </c>
      <c r="L84" s="76">
        <f t="shared" si="14"/>
        <v>108000</v>
      </c>
      <c r="M84" s="76">
        <f t="shared" si="15"/>
        <v>327000</v>
      </c>
      <c r="N84" s="50">
        <v>2100</v>
      </c>
      <c r="O84" s="50">
        <v>4</v>
      </c>
      <c r="P84" s="50">
        <v>10000</v>
      </c>
      <c r="Q84" s="51"/>
    </row>
    <row r="85" spans="1:17" ht="19.5" customHeight="1">
      <c r="A85" s="69" t="s">
        <v>104</v>
      </c>
      <c r="B85" s="70">
        <v>32909</v>
      </c>
      <c r="C85" s="70">
        <v>33198</v>
      </c>
      <c r="D85" s="71">
        <f t="shared" si="8"/>
        <v>289</v>
      </c>
      <c r="E85" s="72">
        <f t="shared" si="9"/>
        <v>461000</v>
      </c>
      <c r="F85" s="72">
        <f t="shared" si="10"/>
        <v>46000</v>
      </c>
      <c r="G85" s="70">
        <v>1911</v>
      </c>
      <c r="H85" s="70">
        <v>1939</v>
      </c>
      <c r="I85" s="73">
        <f t="shared" si="11"/>
        <v>28</v>
      </c>
      <c r="J85" s="74">
        <f t="shared" si="12"/>
        <v>28</v>
      </c>
      <c r="K85" s="75">
        <f t="shared" si="13"/>
        <v>0</v>
      </c>
      <c r="L85" s="76">
        <f t="shared" si="14"/>
        <v>168000</v>
      </c>
      <c r="M85" s="76">
        <f t="shared" si="15"/>
        <v>675000</v>
      </c>
      <c r="N85" s="50">
        <v>2100</v>
      </c>
      <c r="O85" s="50">
        <v>4</v>
      </c>
      <c r="P85" s="50">
        <v>10000</v>
      </c>
      <c r="Q85" s="51"/>
    </row>
    <row r="86" spans="1:17" ht="19.5" customHeight="1">
      <c r="A86" s="69" t="s">
        <v>105</v>
      </c>
      <c r="B86" s="70">
        <v>32434</v>
      </c>
      <c r="C86" s="70">
        <v>32683</v>
      </c>
      <c r="D86" s="71">
        <f t="shared" si="8"/>
        <v>249</v>
      </c>
      <c r="E86" s="72">
        <f t="shared" si="9"/>
        <v>389000</v>
      </c>
      <c r="F86" s="72">
        <f t="shared" si="10"/>
        <v>39000</v>
      </c>
      <c r="G86" s="70">
        <v>157</v>
      </c>
      <c r="H86" s="70">
        <v>169</v>
      </c>
      <c r="I86" s="73">
        <f t="shared" si="11"/>
        <v>12</v>
      </c>
      <c r="J86" s="74">
        <f t="shared" si="12"/>
        <v>12</v>
      </c>
      <c r="K86" s="75">
        <f t="shared" si="13"/>
        <v>0</v>
      </c>
      <c r="L86" s="76">
        <f t="shared" si="14"/>
        <v>72000</v>
      </c>
      <c r="M86" s="76">
        <f t="shared" si="15"/>
        <v>500000</v>
      </c>
      <c r="N86" s="50">
        <v>2100</v>
      </c>
      <c r="O86" s="50">
        <v>40</v>
      </c>
      <c r="P86" s="50">
        <v>20000</v>
      </c>
      <c r="Q86" s="51"/>
    </row>
    <row r="87" spans="1:17" ht="19.5" customHeight="1">
      <c r="A87" s="69" t="s">
        <v>106</v>
      </c>
      <c r="B87" s="70">
        <v>32830</v>
      </c>
      <c r="C87" s="70">
        <v>33073</v>
      </c>
      <c r="D87" s="71">
        <f t="shared" si="8"/>
        <v>243</v>
      </c>
      <c r="E87" s="72">
        <f t="shared" si="9"/>
        <v>378000</v>
      </c>
      <c r="F87" s="72">
        <f t="shared" si="10"/>
        <v>38000</v>
      </c>
      <c r="G87" s="70">
        <v>6</v>
      </c>
      <c r="H87" s="70">
        <v>29</v>
      </c>
      <c r="I87" s="73">
        <f t="shared" si="11"/>
        <v>23</v>
      </c>
      <c r="J87" s="74">
        <f t="shared" si="12"/>
        <v>23</v>
      </c>
      <c r="K87" s="75">
        <f t="shared" si="13"/>
        <v>0</v>
      </c>
      <c r="L87" s="76">
        <f t="shared" si="14"/>
        <v>138000</v>
      </c>
      <c r="M87" s="76">
        <f t="shared" si="15"/>
        <v>554000</v>
      </c>
      <c r="N87" s="50">
        <v>2100</v>
      </c>
      <c r="O87" s="50">
        <v>16</v>
      </c>
      <c r="P87" s="50">
        <v>25000</v>
      </c>
      <c r="Q87" s="51"/>
    </row>
    <row r="88" spans="1:17" ht="19.5" customHeight="1">
      <c r="A88" s="69" t="s">
        <v>107</v>
      </c>
      <c r="B88" s="70">
        <v>32255</v>
      </c>
      <c r="C88" s="70">
        <v>32551</v>
      </c>
      <c r="D88" s="71">
        <f t="shared" si="8"/>
        <v>296</v>
      </c>
      <c r="E88" s="72">
        <f t="shared" si="9"/>
        <v>473000</v>
      </c>
      <c r="F88" s="72">
        <f t="shared" si="10"/>
        <v>47000</v>
      </c>
      <c r="G88" s="70">
        <v>1497</v>
      </c>
      <c r="H88" s="70">
        <v>1531</v>
      </c>
      <c r="I88" s="73">
        <f t="shared" si="11"/>
        <v>34</v>
      </c>
      <c r="J88" s="74">
        <f t="shared" si="12"/>
        <v>32</v>
      </c>
      <c r="K88" s="75">
        <f t="shared" si="13"/>
        <v>2</v>
      </c>
      <c r="L88" s="76">
        <f t="shared" si="14"/>
        <v>218000</v>
      </c>
      <c r="M88" s="76">
        <f t="shared" si="15"/>
        <v>738000</v>
      </c>
      <c r="N88" s="50">
        <v>2100</v>
      </c>
      <c r="O88" s="50">
        <v>3</v>
      </c>
      <c r="P88" s="50">
        <v>50000</v>
      </c>
      <c r="Q88" s="51"/>
    </row>
    <row r="89" spans="1:17" ht="19.5" customHeight="1">
      <c r="A89" s="69" t="s">
        <v>108</v>
      </c>
      <c r="B89" s="70">
        <v>25603</v>
      </c>
      <c r="C89" s="70">
        <v>25766</v>
      </c>
      <c r="D89" s="71">
        <f t="shared" si="8"/>
        <v>163</v>
      </c>
      <c r="E89" s="72">
        <f t="shared" si="9"/>
        <v>245000</v>
      </c>
      <c r="F89" s="72">
        <f t="shared" si="10"/>
        <v>25000</v>
      </c>
      <c r="G89" s="70">
        <v>661</v>
      </c>
      <c r="H89" s="70">
        <v>695</v>
      </c>
      <c r="I89" s="73">
        <f t="shared" si="11"/>
        <v>34</v>
      </c>
      <c r="J89" s="74">
        <f t="shared" si="12"/>
        <v>32</v>
      </c>
      <c r="K89" s="75">
        <f t="shared" si="13"/>
        <v>2</v>
      </c>
      <c r="L89" s="76">
        <f t="shared" si="14"/>
        <v>218000</v>
      </c>
      <c r="M89" s="76">
        <f t="shared" si="15"/>
        <v>488000</v>
      </c>
      <c r="N89" s="50">
        <v>2100</v>
      </c>
      <c r="O89" s="50">
        <v>26</v>
      </c>
      <c r="P89" s="50">
        <v>10000</v>
      </c>
      <c r="Q89" s="51"/>
    </row>
    <row r="90" spans="1:17" ht="19.5" customHeight="1">
      <c r="A90" s="69" t="s">
        <v>109</v>
      </c>
      <c r="B90" s="70">
        <v>32977</v>
      </c>
      <c r="C90" s="70">
        <v>33142</v>
      </c>
      <c r="D90" s="71">
        <f t="shared" si="8"/>
        <v>165</v>
      </c>
      <c r="E90" s="72">
        <f t="shared" si="9"/>
        <v>248000</v>
      </c>
      <c r="F90" s="72">
        <f t="shared" si="10"/>
        <v>25000</v>
      </c>
      <c r="G90" s="70">
        <v>6320</v>
      </c>
      <c r="H90" s="70">
        <v>6362</v>
      </c>
      <c r="I90" s="73">
        <f t="shared" si="11"/>
        <v>42</v>
      </c>
      <c r="J90" s="74">
        <f t="shared" si="12"/>
        <v>32</v>
      </c>
      <c r="K90" s="75">
        <f t="shared" si="13"/>
        <v>10</v>
      </c>
      <c r="L90" s="76">
        <f t="shared" si="14"/>
        <v>322000</v>
      </c>
      <c r="M90" s="76">
        <f t="shared" si="15"/>
        <v>595000</v>
      </c>
      <c r="N90" s="50">
        <v>2100</v>
      </c>
      <c r="O90" s="50">
        <v>19</v>
      </c>
      <c r="P90" s="50"/>
      <c r="Q90" s="51"/>
    </row>
    <row r="91" spans="1:17" ht="19.5" customHeight="1">
      <c r="A91" s="69" t="s">
        <v>110</v>
      </c>
      <c r="B91" s="70">
        <v>25432</v>
      </c>
      <c r="C91" s="70">
        <v>25657</v>
      </c>
      <c r="D91" s="71">
        <f t="shared" si="8"/>
        <v>225</v>
      </c>
      <c r="E91" s="72">
        <f t="shared" si="9"/>
        <v>346000</v>
      </c>
      <c r="F91" s="72">
        <f t="shared" si="10"/>
        <v>35000</v>
      </c>
      <c r="G91" s="70">
        <v>5</v>
      </c>
      <c r="H91" s="70">
        <v>26</v>
      </c>
      <c r="I91" s="73">
        <f t="shared" si="11"/>
        <v>21</v>
      </c>
      <c r="J91" s="74">
        <f t="shared" si="12"/>
        <v>21</v>
      </c>
      <c r="K91" s="75">
        <f t="shared" si="13"/>
        <v>0</v>
      </c>
      <c r="L91" s="76">
        <f t="shared" si="14"/>
        <v>126000</v>
      </c>
      <c r="M91" s="76">
        <f t="shared" si="15"/>
        <v>507000</v>
      </c>
      <c r="N91" s="50">
        <v>2100</v>
      </c>
      <c r="O91" s="50">
        <v>20</v>
      </c>
      <c r="P91" s="50"/>
      <c r="Q91" s="51"/>
    </row>
    <row r="92" spans="1:17" ht="19.5" customHeight="1">
      <c r="A92" s="69" t="s">
        <v>111</v>
      </c>
      <c r="B92" s="70">
        <v>28753</v>
      </c>
      <c r="C92" s="70">
        <v>28984</v>
      </c>
      <c r="D92" s="71">
        <f t="shared" si="8"/>
        <v>231</v>
      </c>
      <c r="E92" s="72">
        <f t="shared" si="9"/>
        <v>357000</v>
      </c>
      <c r="F92" s="72">
        <f t="shared" si="10"/>
        <v>36000</v>
      </c>
      <c r="G92" s="70">
        <v>3327</v>
      </c>
      <c r="H92" s="70">
        <v>3363</v>
      </c>
      <c r="I92" s="73">
        <f t="shared" si="11"/>
        <v>36</v>
      </c>
      <c r="J92" s="74">
        <f t="shared" si="12"/>
        <v>32</v>
      </c>
      <c r="K92" s="75">
        <f t="shared" si="13"/>
        <v>4</v>
      </c>
      <c r="L92" s="76">
        <f t="shared" si="14"/>
        <v>244000</v>
      </c>
      <c r="M92" s="76">
        <f t="shared" si="15"/>
        <v>637000</v>
      </c>
      <c r="N92" s="50">
        <v>2100</v>
      </c>
      <c r="O92" s="50">
        <v>51</v>
      </c>
      <c r="P92" s="50">
        <v>10000</v>
      </c>
      <c r="Q92" s="51"/>
    </row>
    <row r="93" spans="1:17" ht="15.75">
      <c r="A93" s="77" t="s">
        <v>112</v>
      </c>
      <c r="B93" s="78"/>
      <c r="C93" s="79"/>
      <c r="D93" s="71">
        <f t="shared" si="8"/>
        <v>0</v>
      </c>
      <c r="E93" s="72">
        <f>SUM(E15:E92)</f>
        <v>21705000</v>
      </c>
      <c r="F93" s="72">
        <f>SUM(F15:F92)</f>
        <v>2174000</v>
      </c>
      <c r="G93" s="80"/>
      <c r="H93" s="70"/>
      <c r="I93" s="73">
        <f t="shared" si="11"/>
        <v>0</v>
      </c>
      <c r="J93" s="74">
        <f>SUM(J15:J92)</f>
        <v>2059</v>
      </c>
      <c r="K93" s="75">
        <f>SUM(K15:K92)</f>
        <v>142</v>
      </c>
      <c r="L93" s="76">
        <f>SUM(L15:L92)</f>
        <v>14200000</v>
      </c>
      <c r="M93" s="76">
        <f>E93+F93+L93</f>
        <v>38079000</v>
      </c>
      <c r="N93" s="50"/>
      <c r="O93" s="50"/>
      <c r="P93" s="50"/>
      <c r="Q93" s="51"/>
    </row>
    <row r="94" spans="1:17" s="12" customFormat="1">
      <c r="A94" s="15"/>
      <c r="C94" s="53"/>
      <c r="D94" s="54"/>
      <c r="E94" s="15"/>
      <c r="F94" s="15"/>
      <c r="H94" s="55"/>
      <c r="I94" s="56"/>
      <c r="J94" s="15"/>
      <c r="K94" s="57"/>
      <c r="L94" s="15"/>
      <c r="M94" s="15"/>
      <c r="N94" s="15"/>
      <c r="O94" s="15"/>
      <c r="P94" s="15"/>
    </row>
    <row r="95" spans="1:17" s="12" customFormat="1">
      <c r="A95" s="15"/>
      <c r="C95" s="53"/>
      <c r="D95" s="54"/>
      <c r="E95" s="58"/>
      <c r="F95" s="58"/>
      <c r="G95" s="59"/>
      <c r="H95" s="59"/>
      <c r="I95" s="56"/>
      <c r="J95" s="58"/>
      <c r="K95" s="58"/>
      <c r="L95" s="15"/>
      <c r="M95" s="15"/>
      <c r="N95" s="15"/>
      <c r="O95" s="15"/>
      <c r="P95" s="15"/>
    </row>
    <row r="96" spans="1:17" s="12" customFormat="1" ht="15.75">
      <c r="A96" s="60"/>
      <c r="B96" s="61"/>
      <c r="C96" s="61"/>
      <c r="D96" s="54"/>
      <c r="E96" s="62"/>
      <c r="F96" s="62"/>
      <c r="G96" s="63"/>
      <c r="H96" s="63"/>
      <c r="I96" s="63"/>
      <c r="J96" s="63"/>
      <c r="K96" s="61"/>
      <c r="L96" s="61"/>
      <c r="M96" s="61"/>
      <c r="N96" s="61"/>
      <c r="O96" s="61"/>
      <c r="P96" s="61"/>
      <c r="Q96" s="60"/>
    </row>
  </sheetData>
  <sheetProtection password="DC9E" sheet="1" objects="1" scenarios="1"/>
  <mergeCells count="16">
    <mergeCell ref="A93:C93"/>
    <mergeCell ref="B96:C96"/>
    <mergeCell ref="E96:J96"/>
    <mergeCell ref="K96:P96"/>
    <mergeCell ref="A10:M10"/>
    <mergeCell ref="A11:M11"/>
    <mergeCell ref="A13:A14"/>
    <mergeCell ref="B13:F13"/>
    <mergeCell ref="G13:L13"/>
    <mergeCell ref="M13:M14"/>
    <mergeCell ref="A1:F1"/>
    <mergeCell ref="A2:F2"/>
    <mergeCell ref="A3:P3"/>
    <mergeCell ref="A4:P4"/>
    <mergeCell ref="A6:D6"/>
    <mergeCell ref="A9:M9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2015-12-01T07:37:03Z</dcterms:created>
  <dcterms:modified xsi:type="dcterms:W3CDTF">2015-12-01T07:39:41Z</dcterms:modified>
</cp:coreProperties>
</file>